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 defaultThemeVersion="124226"/>
  <bookViews>
    <workbookView xWindow="360" yWindow="240" windowWidth="18780" windowHeight="1297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Rekapitulace!$G$25</definedName>
    <definedName name="HSV" localSheetId="1">Rekapitulace!$E$25</definedName>
    <definedName name="HZS" localSheetId="1">Rekapitulace!$I$25</definedName>
    <definedName name="JKSO">'Krycí list'!$G$2</definedName>
    <definedName name="MJ">'Krycí list'!$G$5</definedName>
    <definedName name="Mont" localSheetId="1">Rekapitulace!$H$25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Položky!$A$1:$G$246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 localSheetId="1">Rekapitulace!$F$25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14210" fullCalcOnLoad="1"/>
</workbook>
</file>

<file path=xl/calcChain.xml><?xml version="1.0" encoding="utf-8"?>
<calcChain xmlns="http://schemas.openxmlformats.org/spreadsheetml/2006/main">
  <c r="AK247" i="9"/>
  <c r="AL247"/>
  <c r="G8"/>
  <c r="G9"/>
  <c r="F7"/>
  <c r="G11"/>
  <c r="G18"/>
  <c r="G25"/>
  <c r="G32"/>
  <c r="G39"/>
  <c r="G46"/>
  <c r="F10"/>
  <c r="G54"/>
  <c r="G61"/>
  <c r="G70"/>
  <c r="G78"/>
  <c r="G86"/>
  <c r="F53"/>
  <c r="G102"/>
  <c r="F101"/>
  <c r="G110"/>
  <c r="F109"/>
  <c r="G118"/>
  <c r="G126"/>
  <c r="F117"/>
  <c r="G134"/>
  <c r="G141"/>
  <c r="G148"/>
  <c r="G155"/>
  <c r="G162"/>
  <c r="G170"/>
  <c r="F133"/>
  <c r="G173"/>
  <c r="F172"/>
  <c r="G175"/>
  <c r="G182"/>
  <c r="F174"/>
  <c r="G184"/>
  <c r="G191"/>
  <c r="F183"/>
  <c r="G193"/>
  <c r="G197"/>
  <c r="G204"/>
  <c r="F192"/>
  <c r="G206"/>
  <c r="G209"/>
  <c r="G218"/>
  <c r="G221"/>
  <c r="F205"/>
  <c r="G223"/>
  <c r="G230"/>
  <c r="F222"/>
  <c r="G235"/>
  <c r="G236"/>
  <c r="F234"/>
  <c r="G237"/>
  <c r="G239"/>
  <c r="G240"/>
  <c r="G241"/>
  <c r="G242"/>
  <c r="G243"/>
  <c r="G244"/>
  <c r="G245"/>
  <c r="G246"/>
  <c r="F238"/>
  <c r="I25" i="2"/>
  <c r="G20" i="1"/>
  <c r="C31"/>
  <c r="F31"/>
  <c r="C33"/>
  <c r="F33"/>
  <c r="C1" i="2"/>
  <c r="H1"/>
  <c r="C2"/>
  <c r="G2"/>
</calcChain>
</file>

<file path=xl/sharedStrings.xml><?xml version="1.0" encoding="utf-8"?>
<sst xmlns="http://schemas.openxmlformats.org/spreadsheetml/2006/main" count="534" uniqueCount="260">
  <si>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</si>
  <si>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</si>
  <si>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</si>
  <si>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</si>
  <si>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</si>
  <si>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</si>
  <si>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</si>
  <si>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</si>
  <si>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</si>
  <si>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</si>
  <si>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</si>
  <si>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</si>
  <si>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</si>
  <si>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</si>
  <si>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</si>
  <si>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</si>
  <si>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</si>
  <si>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</si>
  <si>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</si>
  <si>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</si>
  <si>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</si>
  <si>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</si>
  <si>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</si>
  <si>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</si>
  <si>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</si>
  <si>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</si>
  <si>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</si>
  <si>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</si>
  <si>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</si>
  <si>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</si>
  <si>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</si>
  <si>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</si>
  <si>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</si>
  <si>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</si>
  <si>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</si>
  <si>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</si>
  <si>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</si>
  <si>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</si>
  <si>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</si>
  <si>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</si>
  <si>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</si>
  <si>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</si>
  <si>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</si>
  <si>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</si>
  <si>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</si>
  <si>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</si>
  <si>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</si>
  <si>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</si>
  <si>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</si>
  <si>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</si>
  <si>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</si>
  <si>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</si>
  <si>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</si>
  <si>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</si>
  <si>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BUREŠ/001</t>
  </si>
  <si>
    <t>GYMNÁZIUM KŘENOVÁ - HAVARIJNÍ STAV SOCIÁLNÍCH ZAŘÍZENÍ</t>
  </si>
  <si>
    <t>02</t>
  </si>
  <si>
    <t>I. ETAPA - INVESTICE ( 205C, 305C )</t>
  </si>
  <si>
    <t>SA ŘEŠENÍ</t>
  </si>
  <si>
    <t>MON</t>
  </si>
  <si>
    <t>Vedlejší náklady</t>
  </si>
  <si>
    <t>Ostatní náklady</t>
  </si>
  <si>
    <t xml:space="preserve">   </t>
  </si>
  <si>
    <t>Typ dílu</t>
  </si>
  <si>
    <t>011</t>
  </si>
  <si>
    <t>Přípravné a přidružené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</si>
  <si>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</si>
  <si>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</si>
  <si>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</si>
  <si>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</si>
  <si>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</si>
  <si>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</si>
  <si>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</si>
  <si>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</si>
  <si>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</si>
  <si>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</si>
  <si>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</si>
  <si>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Bourací práce</t>
  </si>
  <si>
    <t>99</t>
  </si>
  <si>
    <t>Staveništní přesun hmot</t>
  </si>
  <si>
    <t>711</t>
  </si>
  <si>
    <t>Izolace proti vodě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</si>
  <si>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</si>
  <si>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</si>
  <si>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</si>
  <si>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</si>
  <si>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</si>
  <si>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</si>
  <si>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</si>
  <si>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</si>
  <si>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</si>
  <si>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</si>
  <si>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795</t>
  </si>
  <si>
    <t>Lokální vytápění</t>
  </si>
  <si>
    <t>F_PD</t>
  </si>
  <si>
    <t>Samostané části PD</t>
  </si>
  <si>
    <t>D96</t>
  </si>
  <si>
    <t>Přesuny suti a vybouraných hmot</t>
  </si>
  <si>
    <t>PSU</t>
  </si>
  <si>
    <t>VN</t>
  </si>
  <si>
    <t>CELKEM  OBJEKT</t>
  </si>
  <si>
    <t>Díl:</t>
  </si>
  <si>
    <t>1</t>
  </si>
  <si>
    <t>Přípravné a přidružené práce - 2,5% z HSV, nevyrozpočtovatelné detaily</t>
  </si>
  <si>
    <t>%</t>
  </si>
  <si>
    <t>VRN</t>
  </si>
  <si>
    <t>Vedlejší rozpočtové náklady</t>
  </si>
  <si>
    <t xml:space="preserve">sada  </t>
  </si>
  <si>
    <t>317234410R00</t>
  </si>
  <si>
    <t>Vyzdívka mezi nosníky cihlami pálenými na MC</t>
  </si>
  <si>
    <t>m3</t>
  </si>
  <si>
    <t xml:space="preserve">3. np - v.č. 12 : </t>
  </si>
  <si>
    <t>Mezisoučet</t>
  </si>
  <si>
    <t>0,12*0,12*1,5*1,15</t>
  </si>
  <si>
    <t xml:space="preserve">2. np - v.č. 11 : </t>
  </si>
  <si>
    <t>317944311RT3</t>
  </si>
  <si>
    <t>Válcované nosníky do č.12 osazené do otvorů, včetně dodávky profilu I č.12</t>
  </si>
  <si>
    <t>t</t>
  </si>
  <si>
    <t>11,1*2*1,5/1000</t>
  </si>
  <si>
    <t>342255028R00</t>
  </si>
  <si>
    <t>Příčky z desek porobetonových tl. 15 cm</t>
  </si>
  <si>
    <t>m2</t>
  </si>
  <si>
    <t>4,15*1,895</t>
  </si>
  <si>
    <t>4,15*1,95</t>
  </si>
  <si>
    <t>342948111R00</t>
  </si>
  <si>
    <t>Ukotvení příček k cihel.konstr. kotvami na hmožd.</t>
  </si>
  <si>
    <t>m</t>
  </si>
  <si>
    <t>4,15*2</t>
  </si>
  <si>
    <t>346244381R00</t>
  </si>
  <si>
    <t>Plentování ocelových nosníků výšky do 20 cm</t>
  </si>
  <si>
    <t>2*0,12*1,5*1,15</t>
  </si>
  <si>
    <t>346481111R00</t>
  </si>
  <si>
    <t>Zaplentování rýh, nosníků rabicovým pletivem</t>
  </si>
  <si>
    <t>2*0,12*1,5*1,15*1,5</t>
  </si>
  <si>
    <t>612409991RT2</t>
  </si>
  <si>
    <t>Začištění omítek kolem oken,dveří apod., s použitím suché maltové směsi</t>
  </si>
  <si>
    <t>(0,9*2+1,895*2)</t>
  </si>
  <si>
    <t>612451121R00</t>
  </si>
  <si>
    <t>Omítka vnitřní zdiva, cementová (MC), hladká, pod obklady</t>
  </si>
  <si>
    <t>2,0*(1,895+0,9*2)</t>
  </si>
  <si>
    <t>-0,8*2,0</t>
  </si>
  <si>
    <t>2,0*(1,95+0,9*2)</t>
  </si>
  <si>
    <t>612473185R00</t>
  </si>
  <si>
    <t>Příplatek za zabudované rohovníky, omítka zdiva</t>
  </si>
  <si>
    <t xml:space="preserve">porobetonové tvárnice - pod omítku : </t>
  </si>
  <si>
    <t>(4,0-2,0)*1,895</t>
  </si>
  <si>
    <t>(4,0-2,0)*1,9</t>
  </si>
  <si>
    <t>612474116U00</t>
  </si>
  <si>
    <t>Vni omítka stěn SMS na tvárnicích tl 10mm</t>
  </si>
  <si>
    <t>612481113RT</t>
  </si>
  <si>
    <t>Potaženi vnitř. stěn sklotex. pletivem s vypnutím, lepící a stěrkovací tmel</t>
  </si>
  <si>
    <t xml:space="preserve">porobetonové tvárnice - pod obklad : </t>
  </si>
  <si>
    <t>1,5*1,895*2</t>
  </si>
  <si>
    <t>(4,0-1,5)*1,895</t>
  </si>
  <si>
    <t>1,5*2,14*2</t>
  </si>
  <si>
    <t>(4,0-1,5)*1,95</t>
  </si>
  <si>
    <t>631312611R00</t>
  </si>
  <si>
    <t>Mazanina betonová tl. 5 - 8 cm B 20 (C 16/20)</t>
  </si>
  <si>
    <t xml:space="preserve">205C : </t>
  </si>
  <si>
    <t>1,95*0,9*0,06</t>
  </si>
  <si>
    <t xml:space="preserve">305c : </t>
  </si>
  <si>
    <t>1,895*0,9*0,06</t>
  </si>
  <si>
    <t>941955003R00</t>
  </si>
  <si>
    <t>Lešení lehké pomocné, výška podlahy do 2,5 m</t>
  </si>
  <si>
    <t>1,95*0,9</t>
  </si>
  <si>
    <t>1,895*0,9</t>
  </si>
  <si>
    <t>952901111R00</t>
  </si>
  <si>
    <t>Vyčištění budov o výšce podlaží do 4 m</t>
  </si>
  <si>
    <t>95-1</t>
  </si>
  <si>
    <t>Zednické výpomoci pro řemesla, 2%</t>
  </si>
  <si>
    <t>95-2</t>
  </si>
  <si>
    <t>Ochrana stávajících prostor, fólií</t>
  </si>
  <si>
    <t>1,95*0,9*2</t>
  </si>
  <si>
    <t>1,895*0,9*2</t>
  </si>
  <si>
    <t>965042141R00</t>
  </si>
  <si>
    <t>Bourání mazanin betonových tl. 10 cm, nad 4 m2</t>
  </si>
  <si>
    <t>965081712R00</t>
  </si>
  <si>
    <t>Bourání dlaždic keramických tl.1 cm</t>
  </si>
  <si>
    <t>971035661RXX</t>
  </si>
  <si>
    <t>Vybourání otv. zeď cihelných, vč. dorovnání ostění</t>
  </si>
  <si>
    <t xml:space="preserve">3. np - v.č. 05 : </t>
  </si>
  <si>
    <t>0,3*2,0*(0,9)*1,1</t>
  </si>
  <si>
    <t xml:space="preserve">2. np - v.č. 04 : </t>
  </si>
  <si>
    <t>0,3*2,0*0,9*1,1</t>
  </si>
  <si>
    <t>974031666R00</t>
  </si>
  <si>
    <t>Příprava pro uložení nosníků ve stávajícím zdivu, ( rýhy, kapsy, klíny atd )</t>
  </si>
  <si>
    <t>1,5*2</t>
  </si>
  <si>
    <t>978059511R00</t>
  </si>
  <si>
    <t>Odsekání vnitřních obkladů stěn, vč. podkladu</t>
  </si>
  <si>
    <t>1,8*(0,9*2+1,895)</t>
  </si>
  <si>
    <t>-1,8*0,9</t>
  </si>
  <si>
    <t>1,8*(0,9*2+1,9)</t>
  </si>
  <si>
    <t>99_01</t>
  </si>
  <si>
    <t>DMT zásobníků na pap. ručníky, toal. papír, tek. mýdla vč. odvozu a likvidace</t>
  </si>
  <si>
    <t>soub</t>
  </si>
  <si>
    <t>9699-1</t>
  </si>
  <si>
    <t>Bourací práce nespecifikovatelné 15%</t>
  </si>
  <si>
    <t>999281111R00</t>
  </si>
  <si>
    <t>Přesun hmot pro opravy a údržbu do výšky 25 m</t>
  </si>
  <si>
    <t>711212002RT1</t>
  </si>
  <si>
    <t>Stěrka hydroizolační těsnící hmotou,  proti vlhkosti</t>
  </si>
  <si>
    <t>1,95*0,9*1,3</t>
  </si>
  <si>
    <t>1,895*0,9*1,3</t>
  </si>
  <si>
    <t>998711203R00</t>
  </si>
  <si>
    <t>Přesun hmot pro izolace proti vodě, výšky do 60 m</t>
  </si>
  <si>
    <t>T/X/002</t>
  </si>
  <si>
    <t>D + M Dveře vnitřní 1kř 60-80/197 - plné, vč.  zárubně a kování</t>
  </si>
  <si>
    <t>ks</t>
  </si>
  <si>
    <t>998766203R00</t>
  </si>
  <si>
    <t>Přesun hmot pro truhlářské konstr., výšky do 24 m</t>
  </si>
  <si>
    <t>771579791R00</t>
  </si>
  <si>
    <t>Příplatek za plochu podlah keram. do 5 m2 jednotl.</t>
  </si>
  <si>
    <t>771571107R99</t>
  </si>
  <si>
    <t>D + M podlah keram. mat 300,-Kč/m2, ne na koso a bez ozdobných prvků</t>
  </si>
  <si>
    <t>998771203R00</t>
  </si>
  <si>
    <t>Přesun hmot pro podlahy z dlaždic, výšky do 24 m</t>
  </si>
  <si>
    <t>771578011R00</t>
  </si>
  <si>
    <t>Spára  silikon</t>
  </si>
  <si>
    <t>12,98/2</t>
  </si>
  <si>
    <t>781415011RT99</t>
  </si>
  <si>
    <t>Montáž obkladů stěn, porovin. tmel, mat. 300Kč/m2, vč. plast. lišt, bez listel a ozd. prvků</t>
  </si>
  <si>
    <t>2,0*(1,895*2+0,9*2)</t>
  </si>
  <si>
    <t>-0,8*2,0*2</t>
  </si>
  <si>
    <t>2,0*(0,9*2+1,95*2)</t>
  </si>
  <si>
    <t>-2,0*(0,8*4)</t>
  </si>
  <si>
    <t>781-99</t>
  </si>
  <si>
    <t>Hydroizolační bandáž</t>
  </si>
  <si>
    <t>mb</t>
  </si>
  <si>
    <t>12,98/4</t>
  </si>
  <si>
    <t>998781203R00</t>
  </si>
  <si>
    <t>Přesun hmot pro obklady keramické, výšky do 24 m</t>
  </si>
  <si>
    <t>784452271RTX</t>
  </si>
  <si>
    <t>Malba směsí tekutou 2x, 1barva, mech. očištění, se zapravením omítek po řemeslech</t>
  </si>
  <si>
    <t>(4,2-2,0)*(0,9+1,895+1,95+0,9)</t>
  </si>
  <si>
    <t>784452212R00</t>
  </si>
  <si>
    <t>Malba  stěn a stropů vč. penetrace</t>
  </si>
  <si>
    <t>F.1.4.4</t>
  </si>
  <si>
    <t>ZTI - VIZ SAMOSTATNÁ ČÁST PD</t>
  </si>
  <si>
    <t>F.1.4.5</t>
  </si>
  <si>
    <t>ELEKTRO - VIZ SAMOSTATNÁ ČÁST PD</t>
  </si>
  <si>
    <t>F.1.4.6</t>
  </si>
  <si>
    <t>VZT - VIZ SAMOSTATNÁ ČÁST PD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</si>
  <si>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</si>
  <si>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</si>
  <si>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</si>
  <si>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</si>
  <si>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</si>
  <si>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</si>
  <si>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</si>
  <si>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km, předpoklad do 20-ti km</t>
  </si>
  <si>
    <t>979082111R00</t>
  </si>
  <si>
    <t>Vnitrostaveništní doprava suti do 10 m</t>
  </si>
  <si>
    <t>979082121R00</t>
  </si>
  <si>
    <t>Příplatek k vnitrost. dopravě suti za dalších 5 m</t>
  </si>
  <si>
    <t>979086112R00</t>
  </si>
  <si>
    <t>Nakládání nebo překládání suti a vybouraných hmot</t>
  </si>
  <si>
    <t>979990001R00</t>
  </si>
  <si>
    <t>Poplatek za skládku stavební suti</t>
  </si>
  <si>
    <t>20.6.2013.</t>
  </si>
  <si>
    <t>Dvořák L.</t>
  </si>
</sst>
</file>

<file path=xl/styles.xml><?xml version="1.0" encoding="utf-8"?>
<styleSheet xmlns="http://schemas.openxmlformats.org/spreadsheetml/2006/main">
  <numFmts count="2">
    <numFmt numFmtId="164" formatCode="#,##0.00\ [$CZK]"/>
    <numFmt numFmtId="165" formatCode="#,##0.00000"/>
  </numFmts>
  <fonts count="1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5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57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2" xfId="0" applyFont="1" applyFill="1" applyBorder="1" applyAlignment="1">
      <alignment horizontal="left"/>
    </xf>
    <xf numFmtId="0" fontId="0" fillId="2" borderId="33" xfId="0" applyFill="1" applyBorder="1" applyAlignment="1">
      <alignment horizontal="center"/>
    </xf>
    <xf numFmtId="0" fontId="8" fillId="2" borderId="34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5" xfId="0" applyFont="1" applyFill="1" applyBorder="1"/>
    <xf numFmtId="0" fontId="1" fillId="2" borderId="22" xfId="0" applyFont="1" applyFill="1" applyBorder="1"/>
    <xf numFmtId="0" fontId="1" fillId="2" borderId="36" xfId="0" applyFont="1" applyFill="1" applyBorder="1"/>
    <xf numFmtId="0" fontId="1" fillId="2" borderId="37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38" xfId="0" applyFont="1" applyFill="1" applyBorder="1"/>
    <xf numFmtId="0" fontId="7" fillId="2" borderId="32" xfId="0" applyFont="1" applyFill="1" applyBorder="1"/>
    <xf numFmtId="0" fontId="7" fillId="2" borderId="34" xfId="0" applyFont="1" applyFill="1" applyBorder="1"/>
    <xf numFmtId="0" fontId="7" fillId="2" borderId="39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4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right"/>
    </xf>
    <xf numFmtId="0" fontId="2" fillId="2" borderId="33" xfId="0" applyFont="1" applyFill="1" applyBorder="1" applyAlignment="1">
      <alignment horizontal="right"/>
    </xf>
    <xf numFmtId="4" fontId="0" fillId="0" borderId="40" xfId="0" applyNumberFormat="1" applyBorder="1"/>
    <xf numFmtId="4" fontId="0" fillId="0" borderId="41" xfId="0" applyNumberFormat="1" applyBorder="1"/>
    <xf numFmtId="3" fontId="0" fillId="0" borderId="9" xfId="0" applyNumberFormat="1" applyBorder="1"/>
    <xf numFmtId="0" fontId="0" fillId="0" borderId="42" xfId="0" applyBorder="1"/>
    <xf numFmtId="3" fontId="0" fillId="0" borderId="41" xfId="0" applyNumberForma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 applyAlignment="1">
      <alignment horizontal="center" shrinkToFit="1"/>
    </xf>
    <xf numFmtId="0" fontId="0" fillId="0" borderId="47" xfId="0" applyBorder="1"/>
    <xf numFmtId="49" fontId="0" fillId="0" borderId="48" xfId="0" applyNumberFormat="1" applyBorder="1"/>
    <xf numFmtId="0" fontId="0" fillId="0" borderId="49" xfId="0" applyBorder="1"/>
    <xf numFmtId="49" fontId="0" fillId="0" borderId="2" xfId="0" applyNumberFormat="1" applyBorder="1"/>
    <xf numFmtId="0" fontId="0" fillId="0" borderId="50" xfId="0" applyBorder="1"/>
    <xf numFmtId="49" fontId="0" fillId="0" borderId="51" xfId="0" applyNumberFormat="1" applyBorder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3" borderId="52" xfId="0" applyFill="1" applyBorder="1"/>
    <xf numFmtId="0" fontId="0" fillId="3" borderId="53" xfId="0" applyNumberFormat="1" applyFill="1" applyBorder="1"/>
    <xf numFmtId="0" fontId="0" fillId="3" borderId="54" xfId="0" applyNumberFormat="1" applyFill="1" applyBorder="1" applyAlignment="1">
      <alignment horizontal="left" wrapText="1"/>
    </xf>
    <xf numFmtId="0" fontId="0" fillId="3" borderId="54" xfId="0" applyFill="1" applyBorder="1" applyAlignment="1">
      <alignment horizontal="center" shrinkToFit="1"/>
    </xf>
    <xf numFmtId="165" fontId="0" fillId="3" borderId="54" xfId="0" applyNumberFormat="1" applyFill="1" applyBorder="1"/>
    <xf numFmtId="4" fontId="0" fillId="3" borderId="54" xfId="0" applyNumberFormat="1" applyFill="1" applyBorder="1"/>
    <xf numFmtId="4" fontId="0" fillId="3" borderId="55" xfId="0" applyNumberFormat="1" applyFill="1" applyBorder="1"/>
    <xf numFmtId="0" fontId="0" fillId="0" borderId="56" xfId="0" applyBorder="1"/>
    <xf numFmtId="0" fontId="0" fillId="0" borderId="42" xfId="0" applyNumberFormat="1" applyBorder="1"/>
    <xf numFmtId="0" fontId="0" fillId="0" borderId="42" xfId="0" applyNumberFormat="1" applyBorder="1" applyAlignment="1">
      <alignment horizontal="left"/>
    </xf>
    <xf numFmtId="165" fontId="0" fillId="0" borderId="46" xfId="0" applyNumberFormat="1" applyBorder="1"/>
    <xf numFmtId="4" fontId="0" fillId="0" borderId="46" xfId="0" applyNumberFormat="1" applyBorder="1"/>
    <xf numFmtId="4" fontId="0" fillId="0" borderId="57" xfId="0" applyNumberFormat="1" applyBorder="1"/>
    <xf numFmtId="49" fontId="6" fillId="2" borderId="35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58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6" xfId="0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0" fontId="11" fillId="2" borderId="37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38" xfId="0" applyNumberFormat="1" applyFont="1" applyFill="1" applyBorder="1"/>
    <xf numFmtId="0" fontId="10" fillId="3" borderId="59" xfId="0" applyFont="1" applyFill="1" applyBorder="1"/>
    <xf numFmtId="0" fontId="10" fillId="3" borderId="60" xfId="0" applyFont="1" applyFill="1" applyBorder="1"/>
    <xf numFmtId="4" fontId="10" fillId="3" borderId="61" xfId="0" applyNumberFormat="1" applyFont="1" applyFill="1" applyBorder="1" applyAlignment="1">
      <alignment horizontal="right"/>
    </xf>
    <xf numFmtId="4" fontId="10" fillId="3" borderId="62" xfId="0" applyNumberFormat="1" applyFont="1" applyFill="1" applyBorder="1" applyAlignment="1">
      <alignment horizontal="right"/>
    </xf>
    <xf numFmtId="4" fontId="10" fillId="3" borderId="63" xfId="0" applyNumberFormat="1" applyFont="1" applyFill="1" applyBorder="1" applyAlignment="1">
      <alignment horizontal="right"/>
    </xf>
    <xf numFmtId="0" fontId="0" fillId="3" borderId="50" xfId="0" applyFill="1" applyBorder="1"/>
    <xf numFmtId="49" fontId="0" fillId="3" borderId="51" xfId="0" applyNumberFormat="1" applyFill="1" applyBorder="1"/>
    <xf numFmtId="165" fontId="0" fillId="3" borderId="27" xfId="0" applyNumberFormat="1" applyFill="1" applyBorder="1"/>
    <xf numFmtId="0" fontId="15" fillId="0" borderId="0" xfId="0" applyFont="1"/>
    <xf numFmtId="49" fontId="0" fillId="3" borderId="64" xfId="0" applyNumberFormat="1" applyFill="1" applyBorder="1" applyAlignment="1">
      <alignment horizontal="left" wrapText="1"/>
    </xf>
    <xf numFmtId="0" fontId="0" fillId="3" borderId="64" xfId="0" applyFill="1" applyBorder="1" applyAlignment="1">
      <alignment horizontal="center" shrinkToFit="1"/>
    </xf>
    <xf numFmtId="165" fontId="0" fillId="3" borderId="64" xfId="0" applyNumberFormat="1" applyFill="1" applyBorder="1"/>
    <xf numFmtId="4" fontId="0" fillId="3" borderId="64" xfId="0" applyNumberFormat="1" applyFill="1" applyBorder="1"/>
    <xf numFmtId="4" fontId="0" fillId="3" borderId="65" xfId="0" applyNumberFormat="1" applyFill="1" applyBorder="1"/>
    <xf numFmtId="0" fontId="0" fillId="3" borderId="66" xfId="0" applyFill="1" applyBorder="1"/>
    <xf numFmtId="49" fontId="0" fillId="3" borderId="64" xfId="0" applyNumberFormat="1" applyFill="1" applyBorder="1"/>
    <xf numFmtId="0" fontId="15" fillId="0" borderId="10" xfId="0" applyNumberFormat="1" applyFont="1" applyBorder="1"/>
    <xf numFmtId="0" fontId="0" fillId="3" borderId="67" xfId="0" applyNumberFormat="1" applyFill="1" applyBorder="1"/>
    <xf numFmtId="0" fontId="15" fillId="0" borderId="9" xfId="0" applyFont="1" applyBorder="1" applyAlignment="1">
      <alignment shrinkToFit="1"/>
    </xf>
    <xf numFmtId="0" fontId="0" fillId="3" borderId="18" xfId="0" applyFill="1" applyBorder="1" applyAlignment="1">
      <alignment shrinkToFit="1"/>
    </xf>
    <xf numFmtId="0" fontId="16" fillId="0" borderId="9" xfId="0" applyNumberFormat="1" applyFont="1" applyBorder="1" applyAlignment="1">
      <alignment wrapText="1" shrinkToFit="1"/>
    </xf>
    <xf numFmtId="0" fontId="17" fillId="0" borderId="9" xfId="0" applyNumberFormat="1" applyFont="1" applyBorder="1" applyAlignment="1">
      <alignment wrapText="1" shrinkToFit="1"/>
    </xf>
    <xf numFmtId="165" fontId="15" fillId="0" borderId="44" xfId="0" applyNumberFormat="1" applyFont="1" applyBorder="1" applyAlignment="1">
      <alignment shrinkToFit="1"/>
    </xf>
    <xf numFmtId="165" fontId="0" fillId="3" borderId="7" xfId="0" applyNumberFormat="1" applyFill="1" applyBorder="1" applyAlignment="1">
      <alignment shrinkToFit="1"/>
    </xf>
    <xf numFmtId="165" fontId="16" fillId="0" borderId="44" xfId="0" applyNumberFormat="1" applyFont="1" applyBorder="1" applyAlignment="1">
      <alignment wrapText="1" shrinkToFit="1"/>
    </xf>
    <xf numFmtId="165" fontId="17" fillId="0" borderId="44" xfId="0" applyNumberFormat="1" applyFont="1" applyBorder="1" applyAlignment="1">
      <alignment wrapText="1" shrinkToFit="1"/>
    </xf>
    <xf numFmtId="4" fontId="15" fillId="0" borderId="44" xfId="0" applyNumberFormat="1" applyFont="1" applyBorder="1" applyAlignment="1">
      <alignment shrinkToFit="1"/>
    </xf>
    <xf numFmtId="0" fontId="15" fillId="0" borderId="8" xfId="0" applyFont="1" applyBorder="1"/>
    <xf numFmtId="0" fontId="0" fillId="3" borderId="19" xfId="0" applyFill="1" applyBorder="1"/>
    <xf numFmtId="4" fontId="15" fillId="0" borderId="68" xfId="0" applyNumberFormat="1" applyFont="1" applyBorder="1" applyAlignment="1">
      <alignment shrinkToFit="1"/>
    </xf>
    <xf numFmtId="0" fontId="0" fillId="3" borderId="17" xfId="0" applyFill="1" applyBorder="1"/>
    <xf numFmtId="49" fontId="0" fillId="3" borderId="36" xfId="0" applyNumberFormat="1" applyFill="1" applyBorder="1"/>
    <xf numFmtId="49" fontId="0" fillId="3" borderId="27" xfId="0" applyNumberFormat="1" applyFill="1" applyBorder="1" applyAlignment="1">
      <alignment horizontal="left"/>
    </xf>
    <xf numFmtId="0" fontId="0" fillId="3" borderId="22" xfId="0" applyFill="1" applyBorder="1" applyAlignment="1">
      <alignment horizontal="center" shrinkToFit="1"/>
    </xf>
    <xf numFmtId="0" fontId="15" fillId="0" borderId="56" xfId="0" applyFont="1" applyBorder="1"/>
    <xf numFmtId="0" fontId="15" fillId="0" borderId="42" xfId="0" applyNumberFormat="1" applyFont="1" applyBorder="1"/>
    <xf numFmtId="0" fontId="15" fillId="0" borderId="41" xfId="0" applyFont="1" applyBorder="1" applyAlignment="1">
      <alignment shrinkToFit="1"/>
    </xf>
    <xf numFmtId="165" fontId="15" fillId="0" borderId="45" xfId="0" applyNumberFormat="1" applyFont="1" applyBorder="1" applyAlignment="1">
      <alignment shrinkToFit="1"/>
    </xf>
    <xf numFmtId="4" fontId="15" fillId="0" borderId="45" xfId="0" applyNumberFormat="1" applyFont="1" applyBorder="1" applyAlignment="1">
      <alignment shrinkToFit="1"/>
    </xf>
    <xf numFmtId="4" fontId="15" fillId="0" borderId="69" xfId="0" applyNumberFormat="1" applyFont="1" applyBorder="1" applyAlignment="1">
      <alignment shrinkToFit="1"/>
    </xf>
    <xf numFmtId="0" fontId="15" fillId="0" borderId="44" xfId="0" applyNumberFormat="1" applyFont="1" applyBorder="1" applyAlignment="1">
      <alignment horizontal="left"/>
    </xf>
    <xf numFmtId="0" fontId="0" fillId="3" borderId="7" xfId="0" applyNumberFormat="1" applyFill="1" applyBorder="1" applyAlignment="1">
      <alignment horizontal="left"/>
    </xf>
    <xf numFmtId="0" fontId="16" fillId="0" borderId="44" xfId="0" quotePrefix="1" applyNumberFormat="1" applyFont="1" applyBorder="1" applyAlignment="1">
      <alignment horizontal="left" wrapText="1"/>
    </xf>
    <xf numFmtId="0" fontId="17" fillId="0" borderId="44" xfId="0" quotePrefix="1" applyNumberFormat="1" applyFont="1" applyBorder="1" applyAlignment="1">
      <alignment horizontal="left" wrapText="1"/>
    </xf>
    <xf numFmtId="0" fontId="15" fillId="0" borderId="45" xfId="0" applyNumberFormat="1" applyFont="1" applyBorder="1" applyAlignment="1">
      <alignment horizontal="lef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5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0" fillId="0" borderId="73" xfId="0" applyBorder="1"/>
    <xf numFmtId="0" fontId="0" fillId="0" borderId="40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56" xfId="0" applyBorder="1" applyAlignment="1">
      <alignment horizontal="center" shrinkToFit="1"/>
    </xf>
    <xf numFmtId="0" fontId="0" fillId="0" borderId="46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70" xfId="0" applyNumberFormat="1" applyBorder="1" applyAlignment="1">
      <alignment horizontal="right"/>
    </xf>
    <xf numFmtId="164" fontId="0" fillId="0" borderId="71" xfId="0" applyNumberFormat="1" applyBorder="1" applyAlignment="1">
      <alignment horizontal="right"/>
    </xf>
    <xf numFmtId="164" fontId="7" fillId="2" borderId="72" xfId="0" applyNumberFormat="1" applyFont="1" applyFill="1" applyBorder="1" applyAlignment="1">
      <alignment horizontal="right"/>
    </xf>
    <xf numFmtId="164" fontId="7" fillId="2" borderId="33" xfId="0" applyNumberFormat="1" applyFont="1" applyFill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74" xfId="1" applyFont="1" applyBorder="1" applyAlignment="1">
      <alignment horizontal="center"/>
    </xf>
    <xf numFmtId="0" fontId="10" fillId="0" borderId="75" xfId="1" applyFont="1" applyBorder="1" applyAlignment="1">
      <alignment horizontal="center"/>
    </xf>
    <xf numFmtId="0" fontId="10" fillId="0" borderId="76" xfId="1" applyFont="1" applyBorder="1" applyAlignment="1">
      <alignment horizontal="center"/>
    </xf>
    <xf numFmtId="0" fontId="10" fillId="0" borderId="77" xfId="1" applyFont="1" applyBorder="1" applyAlignment="1">
      <alignment horizontal="center"/>
    </xf>
    <xf numFmtId="4" fontId="10" fillId="0" borderId="78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79" xfId="1" applyNumberFormat="1" applyFont="1" applyBorder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49" fontId="0" fillId="0" borderId="48" xfId="0" applyNumberFormat="1" applyBorder="1" applyAlignment="1">
      <alignment shrinkToFit="1"/>
    </xf>
    <xf numFmtId="49" fontId="0" fillId="0" borderId="80" xfId="0" applyNumberFormat="1" applyBorder="1" applyAlignment="1">
      <alignment shrinkToFit="1"/>
    </xf>
    <xf numFmtId="49" fontId="0" fillId="0" borderId="2" xfId="0" applyNumberFormat="1" applyBorder="1" applyAlignment="1">
      <alignment shrinkToFit="1"/>
    </xf>
    <xf numFmtId="49" fontId="0" fillId="0" borderId="81" xfId="0" applyNumberFormat="1" applyBorder="1" applyAlignment="1">
      <alignment shrinkToFit="1"/>
    </xf>
    <xf numFmtId="49" fontId="0" fillId="0" borderId="51" xfId="0" applyNumberFormat="1" applyBorder="1" applyAlignment="1">
      <alignment shrinkToFit="1"/>
    </xf>
    <xf numFmtId="49" fontId="0" fillId="0" borderId="82" xfId="0" applyNumberFormat="1" applyBorder="1" applyAlignment="1">
      <alignment shrinkToFit="1"/>
    </xf>
    <xf numFmtId="4" fontId="0" fillId="3" borderId="67" xfId="0" applyNumberFormat="1" applyFill="1" applyBorder="1" applyAlignment="1">
      <alignment shrinkToFit="1"/>
    </xf>
    <xf numFmtId="4" fontId="0" fillId="3" borderId="16" xfId="0" applyNumberFormat="1" applyFill="1" applyBorder="1" applyAlignment="1">
      <alignment shrinkToFit="1"/>
    </xf>
    <xf numFmtId="49" fontId="0" fillId="3" borderId="51" xfId="0" applyNumberFormat="1" applyFill="1" applyBorder="1" applyAlignment="1">
      <alignment shrinkToFit="1"/>
    </xf>
    <xf numFmtId="49" fontId="0" fillId="3" borderId="82" xfId="0" applyNumberFormat="1" applyFill="1" applyBorder="1" applyAlignment="1">
      <alignment shrinkToFit="1"/>
    </xf>
    <xf numFmtId="4" fontId="0" fillId="3" borderId="36" xfId="0" applyNumberFormat="1" applyFill="1" applyBorder="1"/>
    <xf numFmtId="4" fontId="0" fillId="3" borderId="37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tabSelected="1" zoomScaleNormal="100" workbookViewId="0">
      <selection activeCell="J29" sqref="J2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7" t="s">
        <v>0</v>
      </c>
      <c r="B1" s="78"/>
      <c r="C1" s="79"/>
      <c r="D1" s="79"/>
      <c r="E1" s="78"/>
      <c r="F1" s="78"/>
      <c r="G1" s="78"/>
      <c r="I1" s="143"/>
      <c r="J1" s="51"/>
      <c r="K1" s="51"/>
    </row>
    <row r="2" spans="1:57">
      <c r="A2" s="36" t="s">
        <v>1</v>
      </c>
      <c r="B2" s="49"/>
      <c r="C2" s="141" t="s">
        <v>56</v>
      </c>
      <c r="D2" s="213" t="s">
        <v>58</v>
      </c>
      <c r="E2" s="214"/>
      <c r="F2" s="75" t="s">
        <v>2</v>
      </c>
      <c r="G2" s="76"/>
      <c r="I2" s="143"/>
      <c r="J2" s="142" t="s">
        <v>58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>
      <c r="A4" s="41" t="s">
        <v>3</v>
      </c>
      <c r="B4" s="40"/>
      <c r="C4" s="42" t="s">
        <v>4</v>
      </c>
      <c r="D4" s="2"/>
      <c r="E4" s="1"/>
      <c r="F4" s="3" t="s">
        <v>5</v>
      </c>
      <c r="G4" s="31"/>
      <c r="I4" s="143"/>
      <c r="J4" s="51"/>
      <c r="K4" s="51"/>
    </row>
    <row r="5" spans="1:57">
      <c r="A5" s="84" t="s">
        <v>56</v>
      </c>
      <c r="B5" s="85"/>
      <c r="C5" s="210" t="s">
        <v>57</v>
      </c>
      <c r="D5" s="211"/>
      <c r="E5" s="212"/>
      <c r="F5" s="3" t="s">
        <v>7</v>
      </c>
      <c r="G5" s="31"/>
      <c r="I5" s="143"/>
      <c r="J5" s="51"/>
      <c r="K5" s="142" t="s">
        <v>57</v>
      </c>
    </row>
    <row r="6" spans="1:57" ht="12.95" customHeight="1">
      <c r="A6" s="4" t="s">
        <v>8</v>
      </c>
      <c r="B6" s="1"/>
      <c r="C6" s="2" t="s">
        <v>9</v>
      </c>
      <c r="D6" s="2"/>
      <c r="E6" s="1"/>
      <c r="F6" s="5" t="s">
        <v>10</v>
      </c>
      <c r="G6" s="34"/>
      <c r="I6" s="143"/>
      <c r="J6" s="51"/>
      <c r="K6" s="51"/>
      <c r="O6" s="6"/>
    </row>
    <row r="7" spans="1:57" ht="25.5">
      <c r="A7" s="86" t="s">
        <v>54</v>
      </c>
      <c r="B7" s="85"/>
      <c r="C7" s="210" t="s">
        <v>55</v>
      </c>
      <c r="D7" s="211"/>
      <c r="E7" s="212"/>
      <c r="F7" s="7" t="s">
        <v>11</v>
      </c>
      <c r="G7" s="34"/>
      <c r="I7" s="143"/>
      <c r="J7" s="51"/>
      <c r="K7" s="142" t="s">
        <v>55</v>
      </c>
    </row>
    <row r="8" spans="1:57">
      <c r="A8" s="8" t="s">
        <v>12</v>
      </c>
      <c r="B8" s="3"/>
      <c r="C8" s="44"/>
      <c r="D8" s="44"/>
      <c r="E8" s="45"/>
      <c r="F8" s="9" t="s">
        <v>13</v>
      </c>
      <c r="G8" s="10"/>
      <c r="H8" s="11"/>
      <c r="I8" s="144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>
      <c r="A10" s="8" t="s">
        <v>14</v>
      </c>
      <c r="B10" s="3"/>
      <c r="C10" s="44"/>
      <c r="D10" s="44"/>
      <c r="E10" s="44"/>
      <c r="F10" s="13"/>
      <c r="G10" s="32"/>
      <c r="H10" s="14"/>
      <c r="I10" s="143"/>
      <c r="J10" s="145"/>
      <c r="K10" s="51"/>
    </row>
    <row r="11" spans="1:57" ht="13.5" customHeight="1">
      <c r="A11" s="8" t="s">
        <v>15</v>
      </c>
      <c r="B11" s="3"/>
      <c r="C11" s="7"/>
      <c r="D11" s="44"/>
      <c r="E11" s="44"/>
      <c r="F11" s="15" t="s">
        <v>16</v>
      </c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17</v>
      </c>
      <c r="B12" s="1"/>
      <c r="C12" s="146"/>
      <c r="D12" s="47"/>
      <c r="E12" s="48"/>
      <c r="F12" s="18" t="s">
        <v>18</v>
      </c>
      <c r="G12" s="35"/>
      <c r="H12" s="12"/>
      <c r="I12" s="143"/>
      <c r="J12" s="51"/>
      <c r="K12" s="51"/>
    </row>
    <row r="13" spans="1:57" ht="28.5" customHeight="1" thickBot="1">
      <c r="A13" s="80" t="s">
        <v>39</v>
      </c>
      <c r="B13" s="81"/>
      <c r="C13" s="81"/>
      <c r="D13" s="81"/>
      <c r="E13" s="82"/>
      <c r="F13" s="82"/>
      <c r="G13" s="83"/>
      <c r="H13" s="12"/>
      <c r="I13" s="143"/>
      <c r="J13" s="51"/>
      <c r="K13" s="51"/>
    </row>
    <row r="14" spans="1:57" ht="17.25" customHeight="1" thickBot="1">
      <c r="A14" s="87"/>
      <c r="B14" s="107" t="s">
        <v>40</v>
      </c>
      <c r="C14" s="88"/>
      <c r="D14" s="89"/>
      <c r="E14" s="108"/>
      <c r="F14" s="108"/>
      <c r="G14" s="109" t="s">
        <v>41</v>
      </c>
      <c r="I14" s="143"/>
      <c r="J14" s="51"/>
      <c r="K14" s="51"/>
    </row>
    <row r="15" spans="1:57" ht="15.95" customHeight="1">
      <c r="A15" s="19"/>
      <c r="B15" s="147" t="s">
        <v>35</v>
      </c>
      <c r="C15" s="110"/>
      <c r="D15" s="217"/>
      <c r="E15" s="218"/>
      <c r="F15" s="115"/>
      <c r="G15" s="105"/>
      <c r="I15" s="143"/>
      <c r="J15" s="51"/>
      <c r="K15" s="51"/>
    </row>
    <row r="16" spans="1:57" ht="15.95" customHeight="1">
      <c r="A16" s="19"/>
      <c r="B16" s="148" t="s">
        <v>36</v>
      </c>
      <c r="C16" s="104"/>
      <c r="D16" s="219"/>
      <c r="E16" s="220"/>
      <c r="F16" s="116"/>
      <c r="G16" s="105"/>
      <c r="I16" s="143"/>
      <c r="J16" s="51"/>
      <c r="K16" s="51"/>
    </row>
    <row r="17" spans="1:11" ht="15.95" customHeight="1">
      <c r="A17" s="19"/>
      <c r="B17" s="148" t="s">
        <v>59</v>
      </c>
      <c r="C17" s="104"/>
      <c r="D17" s="219"/>
      <c r="E17" s="220"/>
      <c r="F17" s="116"/>
      <c r="G17" s="105"/>
      <c r="I17" s="143"/>
      <c r="J17" s="51"/>
      <c r="K17" s="51"/>
    </row>
    <row r="18" spans="1:11" ht="15.95" customHeight="1">
      <c r="A18" s="19"/>
      <c r="B18" s="149" t="s">
        <v>60</v>
      </c>
      <c r="C18" s="104"/>
      <c r="D18" s="219"/>
      <c r="E18" s="220"/>
      <c r="F18" s="116"/>
      <c r="G18" s="105"/>
      <c r="I18" s="143"/>
      <c r="J18" s="51"/>
      <c r="K18" s="51"/>
    </row>
    <row r="19" spans="1:11" ht="15.95" customHeight="1">
      <c r="A19" s="19"/>
      <c r="B19" s="148" t="s">
        <v>61</v>
      </c>
      <c r="C19" s="104"/>
      <c r="D19" s="221"/>
      <c r="E19" s="222"/>
      <c r="F19" s="116"/>
      <c r="G19" s="105"/>
      <c r="I19" s="143"/>
      <c r="J19" s="51"/>
      <c r="K19" s="51"/>
    </row>
    <row r="20" spans="1:11" ht="15.95" customHeight="1">
      <c r="A20" s="19"/>
      <c r="B20" s="12" t="s">
        <v>41</v>
      </c>
      <c r="C20" s="104"/>
      <c r="D20" s="219"/>
      <c r="E20" s="220"/>
      <c r="F20" s="116"/>
      <c r="G20" s="105">
        <f>SUM(G15:G19)</f>
        <v>0</v>
      </c>
      <c r="I20" s="143"/>
      <c r="J20" s="51"/>
      <c r="K20" s="51"/>
    </row>
    <row r="21" spans="1:11" ht="3" customHeight="1">
      <c r="A21" s="19"/>
      <c r="B21" s="12"/>
      <c r="C21" s="104"/>
      <c r="D21" s="21"/>
      <c r="E21" s="112"/>
      <c r="F21" s="116"/>
      <c r="G21" s="105"/>
      <c r="I21" s="143"/>
      <c r="J21" s="51"/>
      <c r="K21" s="51"/>
    </row>
    <row r="22" spans="1:11" ht="3" customHeight="1">
      <c r="A22" s="19"/>
      <c r="B22" s="12"/>
      <c r="C22" s="104"/>
      <c r="D22" s="21"/>
      <c r="E22" s="112"/>
      <c r="F22" s="116"/>
      <c r="G22" s="105"/>
      <c r="I22" s="143"/>
      <c r="J22" s="51"/>
      <c r="K22" s="51"/>
    </row>
    <row r="23" spans="1:11" ht="3" customHeight="1" thickBot="1">
      <c r="A23" s="223"/>
      <c r="B23" s="224"/>
      <c r="C23" s="111"/>
      <c r="D23" s="113"/>
      <c r="E23" s="114"/>
      <c r="F23" s="117"/>
      <c r="G23" s="106"/>
      <c r="I23" s="143"/>
      <c r="J23" s="51"/>
      <c r="K23" s="51"/>
    </row>
    <row r="24" spans="1:11">
      <c r="A24" s="90" t="s">
        <v>19</v>
      </c>
      <c r="B24" s="91"/>
      <c r="C24" s="92"/>
      <c r="D24" s="91" t="s">
        <v>20</v>
      </c>
      <c r="E24" s="91"/>
      <c r="F24" s="93" t="s">
        <v>21</v>
      </c>
      <c r="G24" s="94"/>
      <c r="I24" s="143"/>
      <c r="J24" s="51"/>
      <c r="K24" s="51"/>
    </row>
    <row r="25" spans="1:11">
      <c r="A25" s="95" t="s">
        <v>22</v>
      </c>
      <c r="B25" s="96"/>
      <c r="C25" s="97"/>
      <c r="D25" s="96" t="s">
        <v>22</v>
      </c>
      <c r="E25" s="96"/>
      <c r="F25" s="98" t="s">
        <v>22</v>
      </c>
      <c r="G25" s="99"/>
      <c r="I25" s="143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>
      <c r="A27" s="225" t="s">
        <v>62</v>
      </c>
      <c r="B27" s="226"/>
      <c r="C27" s="227"/>
      <c r="D27" s="234" t="s">
        <v>62</v>
      </c>
      <c r="E27" s="227"/>
      <c r="F27" s="234" t="s">
        <v>62</v>
      </c>
      <c r="G27" s="235"/>
      <c r="I27" s="143"/>
      <c r="J27" s="51"/>
      <c r="K27" s="51"/>
    </row>
    <row r="28" spans="1:11" ht="15.75" customHeight="1">
      <c r="A28" s="19" t="s">
        <v>23</v>
      </c>
      <c r="B28" s="23"/>
      <c r="C28" s="20"/>
      <c r="D28" s="12" t="s">
        <v>23</v>
      </c>
      <c r="E28" s="12" t="s">
        <v>258</v>
      </c>
      <c r="F28" s="21" t="s">
        <v>23</v>
      </c>
      <c r="G28" s="22"/>
      <c r="I28" s="143"/>
      <c r="J28" s="51"/>
      <c r="K28" s="51"/>
    </row>
    <row r="29" spans="1:11" ht="48.75" customHeight="1">
      <c r="A29" s="19" t="s">
        <v>24</v>
      </c>
      <c r="B29" s="12"/>
      <c r="C29" s="20"/>
      <c r="D29" s="21" t="s">
        <v>25</v>
      </c>
      <c r="E29" s="20" t="s">
        <v>259</v>
      </c>
      <c r="F29" s="24" t="s">
        <v>25</v>
      </c>
      <c r="G29" s="22"/>
      <c r="I29" s="143"/>
      <c r="J29" s="51"/>
      <c r="K29" s="51"/>
    </row>
    <row r="30" spans="1:11">
      <c r="A30" s="25" t="s">
        <v>26</v>
      </c>
      <c r="B30" s="26"/>
      <c r="C30" s="43"/>
      <c r="D30" s="26" t="s">
        <v>27</v>
      </c>
      <c r="E30" s="27"/>
      <c r="F30" s="215">
        <v>0</v>
      </c>
      <c r="G30" s="216"/>
      <c r="I30" s="143"/>
      <c r="J30" s="51"/>
      <c r="K30" s="51"/>
    </row>
    <row r="31" spans="1:11">
      <c r="A31" s="25" t="s">
        <v>28</v>
      </c>
      <c r="B31" s="26"/>
      <c r="C31" s="43">
        <f ca="1">SazbaDPH1</f>
        <v>0</v>
      </c>
      <c r="D31" s="26" t="s">
        <v>29</v>
      </c>
      <c r="E31" s="27"/>
      <c r="F31" s="215">
        <f>PRODUCT(F30,C31/100)</f>
        <v>0</v>
      </c>
      <c r="G31" s="216"/>
    </row>
    <row r="32" spans="1:11">
      <c r="A32" s="25" t="s">
        <v>26</v>
      </c>
      <c r="B32" s="26"/>
      <c r="C32" s="43"/>
      <c r="D32" s="26" t="s">
        <v>29</v>
      </c>
      <c r="E32" s="27"/>
      <c r="F32" s="215">
        <v>0</v>
      </c>
      <c r="G32" s="216"/>
    </row>
    <row r="33" spans="1:11">
      <c r="A33" s="25" t="s">
        <v>28</v>
      </c>
      <c r="B33" s="26"/>
      <c r="C33" s="43">
        <f ca="1">SazbaDPH2</f>
        <v>0</v>
      </c>
      <c r="D33" s="26" t="s">
        <v>29</v>
      </c>
      <c r="E33" s="27"/>
      <c r="F33" s="230">
        <f>PRODUCT(F32,C33/100)</f>
        <v>0</v>
      </c>
      <c r="G33" s="231"/>
    </row>
    <row r="34" spans="1:11" ht="13.5" thickBot="1">
      <c r="A34" s="25" t="s">
        <v>38</v>
      </c>
      <c r="B34" s="26"/>
      <c r="C34" s="43"/>
      <c r="D34" s="26"/>
      <c r="E34" s="27"/>
      <c r="F34" s="230">
        <v>0</v>
      </c>
      <c r="G34" s="231"/>
    </row>
    <row r="35" spans="1:11" s="28" customFormat="1" ht="19.5" customHeight="1" thickBot="1">
      <c r="A35" s="100" t="s">
        <v>30</v>
      </c>
      <c r="B35" s="101"/>
      <c r="C35" s="102"/>
      <c r="D35" s="102"/>
      <c r="E35" s="103"/>
      <c r="F35" s="232">
        <v>60603.91</v>
      </c>
      <c r="G35" s="233"/>
      <c r="J35" s="52"/>
      <c r="K35" s="52"/>
    </row>
    <row r="36" spans="1:11" ht="18" customHeight="1">
      <c r="A36" s="29" t="s">
        <v>37</v>
      </c>
    </row>
    <row r="37" spans="1:11">
      <c r="B37" s="228"/>
      <c r="C37" s="228"/>
      <c r="D37" s="228"/>
      <c r="E37" s="228"/>
      <c r="F37" s="228"/>
      <c r="G37" s="228"/>
      <c r="H37" t="s">
        <v>6</v>
      </c>
    </row>
    <row r="38" spans="1:11" ht="14.25" customHeight="1">
      <c r="A38" s="29"/>
      <c r="B38" s="228"/>
      <c r="C38" s="228"/>
      <c r="D38" s="228"/>
      <c r="E38" s="228"/>
      <c r="F38" s="228"/>
      <c r="G38" s="228"/>
      <c r="H38" t="s">
        <v>6</v>
      </c>
    </row>
    <row r="39" spans="1:11" ht="12.75" customHeight="1">
      <c r="A39" s="30"/>
      <c r="B39" s="228"/>
      <c r="C39" s="228"/>
      <c r="D39" s="228"/>
      <c r="E39" s="228"/>
      <c r="F39" s="228"/>
      <c r="G39" s="228"/>
      <c r="H39" t="s">
        <v>6</v>
      </c>
    </row>
    <row r="40" spans="1:11">
      <c r="A40" s="30"/>
      <c r="B40" s="228"/>
      <c r="C40" s="228"/>
      <c r="D40" s="228"/>
      <c r="E40" s="228"/>
      <c r="F40" s="228"/>
      <c r="G40" s="228"/>
      <c r="H40" t="s">
        <v>6</v>
      </c>
    </row>
    <row r="41" spans="1:11">
      <c r="A41" s="30"/>
      <c r="B41" s="228"/>
      <c r="C41" s="228"/>
      <c r="D41" s="228"/>
      <c r="E41" s="228"/>
      <c r="F41" s="228"/>
      <c r="G41" s="228"/>
      <c r="H41" t="s">
        <v>6</v>
      </c>
    </row>
    <row r="42" spans="1:11">
      <c r="A42" s="30"/>
      <c r="B42" s="228"/>
      <c r="C42" s="228"/>
      <c r="D42" s="228"/>
      <c r="E42" s="228"/>
      <c r="F42" s="228"/>
      <c r="G42" s="228"/>
      <c r="H42" t="s">
        <v>6</v>
      </c>
    </row>
    <row r="43" spans="1:11">
      <c r="A43" s="30"/>
      <c r="B43" s="228"/>
      <c r="C43" s="228"/>
      <c r="D43" s="228"/>
      <c r="E43" s="228"/>
      <c r="F43" s="228"/>
      <c r="G43" s="228"/>
      <c r="H43" t="s">
        <v>6</v>
      </c>
    </row>
    <row r="44" spans="1:11">
      <c r="A44" s="30"/>
      <c r="B44" s="228"/>
      <c r="C44" s="228"/>
      <c r="D44" s="228"/>
      <c r="E44" s="228"/>
      <c r="F44" s="228"/>
      <c r="G44" s="228"/>
      <c r="H44" t="s">
        <v>6</v>
      </c>
    </row>
    <row r="45" spans="1:11">
      <c r="A45" s="30"/>
      <c r="B45" s="228"/>
      <c r="C45" s="228"/>
      <c r="D45" s="228"/>
      <c r="E45" s="228"/>
      <c r="F45" s="228"/>
      <c r="G45" s="228"/>
      <c r="H45" t="s">
        <v>6</v>
      </c>
    </row>
    <row r="46" spans="1:11" ht="12.75" customHeight="1">
      <c r="A46" s="30"/>
      <c r="B46" s="229"/>
      <c r="C46" s="229"/>
      <c r="D46" s="229"/>
      <c r="E46" s="229"/>
      <c r="F46" s="229"/>
      <c r="G46" s="229"/>
      <c r="H46" t="s">
        <v>6</v>
      </c>
    </row>
    <row r="47" spans="1:11">
      <c r="B47" s="229"/>
      <c r="C47" s="229"/>
      <c r="D47" s="229"/>
      <c r="E47" s="229"/>
      <c r="F47" s="229"/>
      <c r="G47" s="229"/>
    </row>
    <row r="48" spans="1:11">
      <c r="B48" s="229"/>
      <c r="C48" s="229"/>
      <c r="D48" s="229"/>
      <c r="E48" s="229"/>
      <c r="F48" s="229"/>
      <c r="G48" s="229"/>
    </row>
    <row r="49" spans="2:7">
      <c r="B49" s="229"/>
      <c r="C49" s="229"/>
      <c r="D49" s="229"/>
      <c r="E49" s="229"/>
      <c r="F49" s="229"/>
      <c r="G49" s="229"/>
    </row>
    <row r="50" spans="2:7">
      <c r="B50" s="229"/>
      <c r="C50" s="229"/>
      <c r="D50" s="229"/>
      <c r="E50" s="229"/>
      <c r="F50" s="229"/>
      <c r="G50" s="22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B37:G50"/>
    <mergeCell ref="F33:G33"/>
    <mergeCell ref="F35:G35"/>
    <mergeCell ref="F34:G34"/>
    <mergeCell ref="F31:G31"/>
    <mergeCell ref="F32:G32"/>
    <mergeCell ref="D27:E27"/>
    <mergeCell ref="F27:G27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I25" sqref="I2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236" t="s">
        <v>31</v>
      </c>
      <c r="B1" s="237"/>
      <c r="C1" s="53" t="str">
        <f ca="1">CONCATENATE(cislostavby," ",nazevstavby)</f>
        <v>BUREŠ/001 GYMNÁZIUM KŘENOVÁ - HAVARIJNÍ STAV SOCIÁLNÍCH ZAŘÍZENÍ</v>
      </c>
      <c r="D1" s="54"/>
      <c r="E1" s="61"/>
      <c r="F1" s="62"/>
      <c r="G1" s="63" t="s">
        <v>32</v>
      </c>
      <c r="H1" s="64" t="str">
        <f ca="1">CisloRozpoctu</f>
        <v>02</v>
      </c>
      <c r="I1" s="65"/>
    </row>
    <row r="2" spans="1:10" ht="12" thickBot="1">
      <c r="A2" s="238" t="s">
        <v>33</v>
      </c>
      <c r="B2" s="239"/>
      <c r="C2" s="56" t="str">
        <f ca="1">CONCATENATE(cisloobjektu," ",nazevobjektu)</f>
        <v>02 I. ETAPA - INVESTICE ( 205C, 305C )</v>
      </c>
      <c r="D2" s="57"/>
      <c r="E2" s="66"/>
      <c r="F2" s="67"/>
      <c r="G2" s="240" t="str">
        <f ca="1">NazevRozpoctu</f>
        <v>SA ŘEŠENÍ</v>
      </c>
      <c r="H2" s="241"/>
      <c r="I2" s="242"/>
    </row>
    <row r="3" spans="1:10" ht="12" thickTop="1">
      <c r="F3" s="69"/>
    </row>
    <row r="4" spans="1:10" ht="19.5" customHeight="1">
      <c r="A4" s="71" t="s">
        <v>42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161" t="s">
        <v>34</v>
      </c>
      <c r="B6" s="151"/>
      <c r="C6" s="152"/>
      <c r="D6" s="153"/>
      <c r="E6" s="154"/>
      <c r="F6" s="155" t="s">
        <v>63</v>
      </c>
      <c r="G6" s="155"/>
      <c r="H6" s="155"/>
      <c r="I6" s="156" t="s">
        <v>41</v>
      </c>
      <c r="J6" s="60"/>
    </row>
    <row r="7" spans="1:10">
      <c r="A7" s="162" t="s">
        <v>64</v>
      </c>
      <c r="B7" s="157" t="s">
        <v>65</v>
      </c>
      <c r="C7" s="158"/>
      <c r="D7" s="158"/>
      <c r="E7" s="159"/>
      <c r="F7" s="160" t="s">
        <v>35</v>
      </c>
      <c r="G7" s="160"/>
      <c r="H7" s="160"/>
      <c r="I7" s="163">
        <v>0</v>
      </c>
      <c r="J7" s="59"/>
    </row>
    <row r="8" spans="1:10">
      <c r="A8" s="162" t="s">
        <v>66</v>
      </c>
      <c r="B8" s="157" t="s">
        <v>67</v>
      </c>
      <c r="C8" s="158"/>
      <c r="D8" s="158"/>
      <c r="E8" s="159"/>
      <c r="F8" s="160" t="s">
        <v>35</v>
      </c>
      <c r="G8" s="160"/>
      <c r="H8" s="160"/>
      <c r="I8" s="163">
        <v>13110.61</v>
      </c>
      <c r="J8" s="59"/>
    </row>
    <row r="9" spans="1:10">
      <c r="A9" s="162" t="s">
        <v>68</v>
      </c>
      <c r="B9" s="157" t="s">
        <v>69</v>
      </c>
      <c r="C9" s="158"/>
      <c r="D9" s="158"/>
      <c r="E9" s="159"/>
      <c r="F9" s="160" t="s">
        <v>35</v>
      </c>
      <c r="G9" s="160"/>
      <c r="H9" s="160"/>
      <c r="I9" s="163">
        <v>6727.79</v>
      </c>
      <c r="J9" s="59"/>
    </row>
    <row r="10" spans="1:10">
      <c r="A10" s="162" t="s">
        <v>70</v>
      </c>
      <c r="B10" s="157" t="s">
        <v>71</v>
      </c>
      <c r="C10" s="158"/>
      <c r="D10" s="158"/>
      <c r="E10" s="159"/>
      <c r="F10" s="160" t="s">
        <v>35</v>
      </c>
      <c r="G10" s="160"/>
      <c r="H10" s="160"/>
      <c r="I10" s="163">
        <v>597.35</v>
      </c>
      <c r="J10" s="59"/>
    </row>
    <row r="11" spans="1:10">
      <c r="A11" s="162" t="s">
        <v>72</v>
      </c>
      <c r="B11" s="157" t="s">
        <v>73</v>
      </c>
      <c r="C11" s="158"/>
      <c r="D11" s="158"/>
      <c r="E11" s="159"/>
      <c r="F11" s="160" t="s">
        <v>35</v>
      </c>
      <c r="G11" s="160"/>
      <c r="H11" s="160"/>
      <c r="I11" s="163">
        <v>449.87</v>
      </c>
      <c r="J11" s="59"/>
    </row>
    <row r="12" spans="1:10">
      <c r="A12" s="162" t="s">
        <v>74</v>
      </c>
      <c r="B12" s="157" t="s">
        <v>75</v>
      </c>
      <c r="C12" s="158"/>
      <c r="D12" s="158"/>
      <c r="E12" s="159"/>
      <c r="F12" s="160" t="s">
        <v>35</v>
      </c>
      <c r="G12" s="160"/>
      <c r="H12" s="160"/>
      <c r="I12" s="163">
        <v>1975.92</v>
      </c>
      <c r="J12" s="59"/>
    </row>
    <row r="13" spans="1:10">
      <c r="A13" s="162" t="s">
        <v>76</v>
      </c>
      <c r="B13" s="157" t="s">
        <v>77</v>
      </c>
      <c r="C13" s="158"/>
      <c r="D13" s="158"/>
      <c r="E13" s="159"/>
      <c r="F13" s="160" t="s">
        <v>35</v>
      </c>
      <c r="G13" s="160"/>
      <c r="H13" s="160"/>
      <c r="I13" s="163">
        <v>5758.38</v>
      </c>
      <c r="J13" s="59"/>
    </row>
    <row r="14" spans="1:10">
      <c r="A14" s="162" t="s">
        <v>78</v>
      </c>
      <c r="B14" s="157" t="s">
        <v>79</v>
      </c>
      <c r="C14" s="158"/>
      <c r="D14" s="158"/>
      <c r="E14" s="159"/>
      <c r="F14" s="160" t="s">
        <v>35</v>
      </c>
      <c r="G14" s="160"/>
      <c r="H14" s="160"/>
      <c r="I14" s="163">
        <v>2198</v>
      </c>
      <c r="J14" s="59"/>
    </row>
    <row r="15" spans="1:10">
      <c r="A15" s="162" t="s">
        <v>80</v>
      </c>
      <c r="B15" s="157" t="s">
        <v>81</v>
      </c>
      <c r="C15" s="158"/>
      <c r="D15" s="158"/>
      <c r="E15" s="159"/>
      <c r="F15" s="160" t="s">
        <v>36</v>
      </c>
      <c r="G15" s="160"/>
      <c r="H15" s="160"/>
      <c r="I15" s="163">
        <v>1416.4</v>
      </c>
      <c r="J15" s="59"/>
    </row>
    <row r="16" spans="1:10">
      <c r="A16" s="162" t="s">
        <v>82</v>
      </c>
      <c r="B16" s="157" t="s">
        <v>83</v>
      </c>
      <c r="C16" s="158"/>
      <c r="D16" s="158"/>
      <c r="E16" s="159"/>
      <c r="F16" s="160" t="s">
        <v>36</v>
      </c>
      <c r="G16" s="160"/>
      <c r="H16" s="160"/>
      <c r="I16" s="163">
        <v>4296</v>
      </c>
      <c r="J16" s="59"/>
    </row>
    <row r="17" spans="1:10">
      <c r="A17" s="162" t="s">
        <v>84</v>
      </c>
      <c r="B17" s="157" t="s">
        <v>85</v>
      </c>
      <c r="C17" s="158"/>
      <c r="D17" s="158"/>
      <c r="E17" s="159"/>
      <c r="F17" s="160" t="s">
        <v>36</v>
      </c>
      <c r="G17" s="160"/>
      <c r="H17" s="160"/>
      <c r="I17" s="163">
        <v>2351.13</v>
      </c>
      <c r="J17" s="59"/>
    </row>
    <row r="18" spans="1:10">
      <c r="A18" s="162" t="s">
        <v>86</v>
      </c>
      <c r="B18" s="157" t="s">
        <v>87</v>
      </c>
      <c r="C18" s="158"/>
      <c r="D18" s="158"/>
      <c r="E18" s="159"/>
      <c r="F18" s="160" t="s">
        <v>36</v>
      </c>
      <c r="G18" s="160"/>
      <c r="H18" s="160"/>
      <c r="I18" s="163">
        <v>9451.7000000000007</v>
      </c>
      <c r="J18" s="59"/>
    </row>
    <row r="19" spans="1:10">
      <c r="A19" s="162" t="s">
        <v>88</v>
      </c>
      <c r="B19" s="157" t="s">
        <v>89</v>
      </c>
      <c r="C19" s="158"/>
      <c r="D19" s="158"/>
      <c r="E19" s="159"/>
      <c r="F19" s="160" t="s">
        <v>36</v>
      </c>
      <c r="G19" s="160"/>
      <c r="H19" s="160"/>
      <c r="I19" s="163">
        <v>0</v>
      </c>
      <c r="J19" s="59"/>
    </row>
    <row r="20" spans="1:10">
      <c r="A20" s="162" t="s">
        <v>90</v>
      </c>
      <c r="B20" s="157" t="s">
        <v>91</v>
      </c>
      <c r="C20" s="158"/>
      <c r="D20" s="158"/>
      <c r="E20" s="159"/>
      <c r="F20" s="160" t="s">
        <v>36</v>
      </c>
      <c r="G20" s="160"/>
      <c r="H20" s="160"/>
      <c r="I20" s="163">
        <v>1699.13</v>
      </c>
      <c r="J20" s="59"/>
    </row>
    <row r="21" spans="1:10">
      <c r="A21" s="162" t="s">
        <v>92</v>
      </c>
      <c r="B21" s="157" t="s">
        <v>93</v>
      </c>
      <c r="C21" s="158"/>
      <c r="D21" s="158"/>
      <c r="E21" s="159"/>
      <c r="F21" s="160" t="s">
        <v>36</v>
      </c>
      <c r="G21" s="160"/>
      <c r="H21" s="160"/>
      <c r="I21" s="163">
        <v>0</v>
      </c>
      <c r="J21" s="59"/>
    </row>
    <row r="22" spans="1:10">
      <c r="A22" s="162" t="s">
        <v>94</v>
      </c>
      <c r="B22" s="157" t="s">
        <v>95</v>
      </c>
      <c r="C22" s="158"/>
      <c r="D22" s="158"/>
      <c r="E22" s="159"/>
      <c r="F22" s="160" t="s">
        <v>36</v>
      </c>
      <c r="G22" s="160"/>
      <c r="H22" s="160"/>
      <c r="I22" s="163">
        <v>0</v>
      </c>
      <c r="J22" s="59"/>
    </row>
    <row r="23" spans="1:10">
      <c r="A23" s="162" t="s">
        <v>96</v>
      </c>
      <c r="B23" s="157" t="s">
        <v>97</v>
      </c>
      <c r="C23" s="158"/>
      <c r="D23" s="158"/>
      <c r="E23" s="159"/>
      <c r="F23" s="160" t="s">
        <v>98</v>
      </c>
      <c r="G23" s="160"/>
      <c r="H23" s="160"/>
      <c r="I23" s="163">
        <v>10571.63</v>
      </c>
      <c r="J23" s="59"/>
    </row>
    <row r="24" spans="1:10">
      <c r="A24" s="162" t="s">
        <v>99</v>
      </c>
      <c r="B24" s="157" t="s">
        <v>60</v>
      </c>
      <c r="C24" s="158"/>
      <c r="D24" s="158"/>
      <c r="E24" s="159"/>
      <c r="F24" s="160" t="s">
        <v>99</v>
      </c>
      <c r="G24" s="160"/>
      <c r="H24" s="160"/>
      <c r="I24" s="163">
        <v>0</v>
      </c>
      <c r="J24" s="59"/>
    </row>
    <row r="25" spans="1:10" ht="12" thickBot="1">
      <c r="A25" s="164"/>
      <c r="B25" s="165" t="s">
        <v>100</v>
      </c>
      <c r="C25" s="166"/>
      <c r="D25" s="166"/>
      <c r="E25" s="167"/>
      <c r="F25" s="168"/>
      <c r="G25" s="168"/>
      <c r="H25" s="168"/>
      <c r="I25" s="169">
        <f>SUM(I7:I24)</f>
        <v>60603.91</v>
      </c>
      <c r="J25" s="59"/>
    </row>
    <row r="26" spans="1:10">
      <c r="A26" s="150"/>
      <c r="E26" s="70"/>
      <c r="F26" s="70"/>
      <c r="G26" s="70"/>
      <c r="H26" s="70"/>
      <c r="I26" s="70"/>
      <c r="J26" s="59"/>
    </row>
    <row r="27" spans="1:10">
      <c r="E27" s="70"/>
      <c r="F27" s="70"/>
      <c r="G27" s="70"/>
      <c r="H27" s="70"/>
      <c r="I27" s="70"/>
      <c r="J27" s="59"/>
    </row>
    <row r="28" spans="1:10">
      <c r="E28" s="70"/>
      <c r="F28" s="70"/>
      <c r="G28" s="70"/>
      <c r="H28" s="70"/>
      <c r="I28" s="70"/>
      <c r="J28" s="59"/>
    </row>
    <row r="29" spans="1:10">
      <c r="E29" s="70"/>
      <c r="F29" s="70"/>
      <c r="G29" s="70"/>
      <c r="H29" s="70"/>
      <c r="I29" s="70"/>
      <c r="J29" s="59"/>
    </row>
    <row r="30" spans="1:10">
      <c r="E30" s="70"/>
      <c r="F30" s="70"/>
      <c r="G30" s="70"/>
      <c r="H30" s="70"/>
      <c r="I30" s="70"/>
      <c r="J30" s="59"/>
    </row>
    <row r="31" spans="1:10">
      <c r="E31" s="70"/>
      <c r="F31" s="70"/>
      <c r="G31" s="70"/>
      <c r="H31" s="70"/>
      <c r="I31" s="70"/>
      <c r="J31" s="59"/>
    </row>
    <row r="32" spans="1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customWidth="1"/>
    <col min="2" max="2" width="14.42578125" customWidth="1"/>
    <col min="3" max="3" width="38.28515625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7" ht="16.5" thickBot="1">
      <c r="A1" s="243" t="s">
        <v>43</v>
      </c>
      <c r="B1" s="243"/>
      <c r="C1" s="244"/>
      <c r="D1" s="243"/>
      <c r="E1" s="243"/>
      <c r="F1" s="243"/>
      <c r="G1" s="243"/>
    </row>
    <row r="2" spans="1:7" ht="13.5" thickTop="1">
      <c r="A2" s="119" t="s">
        <v>44</v>
      </c>
      <c r="B2" s="120"/>
      <c r="C2" s="245"/>
      <c r="D2" s="245"/>
      <c r="E2" s="245"/>
      <c r="F2" s="245"/>
      <c r="G2" s="246"/>
    </row>
    <row r="3" spans="1:7">
      <c r="A3" s="121" t="s">
        <v>45</v>
      </c>
      <c r="B3" s="122"/>
      <c r="C3" s="247"/>
      <c r="D3" s="247"/>
      <c r="E3" s="247"/>
      <c r="F3" s="247"/>
      <c r="G3" s="248"/>
    </row>
    <row r="4" spans="1:7" ht="13.5" thickBot="1">
      <c r="A4" s="123" t="s">
        <v>46</v>
      </c>
      <c r="B4" s="124"/>
      <c r="C4" s="249"/>
      <c r="D4" s="249"/>
      <c r="E4" s="249"/>
      <c r="F4" s="249"/>
      <c r="G4" s="250"/>
    </row>
    <row r="5" spans="1:7" ht="14.25" thickTop="1" thickBot="1">
      <c r="B5" s="125"/>
      <c r="C5" s="126"/>
      <c r="D5" s="127"/>
    </row>
    <row r="6" spans="1:7" ht="13.5" thickBot="1">
      <c r="A6" s="128" t="s">
        <v>47</v>
      </c>
      <c r="B6" s="129" t="s">
        <v>48</v>
      </c>
      <c r="C6" s="130" t="s">
        <v>49</v>
      </c>
      <c r="D6" s="131" t="s">
        <v>50</v>
      </c>
      <c r="E6" s="132" t="s">
        <v>51</v>
      </c>
      <c r="F6" s="133" t="s">
        <v>52</v>
      </c>
      <c r="G6" s="134" t="s">
        <v>53</v>
      </c>
    </row>
    <row r="7" spans="1:7" ht="14.25" thickTop="1" thickBot="1">
      <c r="A7" s="135"/>
      <c r="B7" s="136"/>
      <c r="C7" s="137"/>
      <c r="D7" s="118"/>
      <c r="E7" s="138"/>
      <c r="F7" s="139"/>
      <c r="G7" s="140"/>
    </row>
  </sheetData>
  <mergeCells count="4">
    <mergeCell ref="A1:G1"/>
    <mergeCell ref="C2:G2"/>
    <mergeCell ref="C3:G3"/>
    <mergeCell ref="C4:G4"/>
  </mergeCells>
  <phoneticPr fontId="15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247"/>
  <sheetViews>
    <sheetView showGridLines="0" topLeftCell="A220" workbookViewId="0">
      <selection activeCell="F176" sqref="F176"/>
    </sheetView>
  </sheetViews>
  <sheetFormatPr defaultRowHeight="12.75" outlineLevelRow="1"/>
  <cols>
    <col min="1" max="1" width="4.28515625" customWidth="1"/>
    <col min="2" max="2" width="14.42578125" style="125" customWidth="1"/>
    <col min="3" max="3" width="41.85546875" style="12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39" width="0" hidden="1" customWidth="1"/>
  </cols>
  <sheetData>
    <row r="1" spans="1:60" ht="16.5" customHeight="1" thickBot="1">
      <c r="A1" s="243" t="s">
        <v>43</v>
      </c>
      <c r="B1" s="243"/>
      <c r="C1" s="244"/>
      <c r="D1" s="243"/>
      <c r="E1" s="243"/>
      <c r="F1" s="243"/>
      <c r="G1" s="243"/>
    </row>
    <row r="2" spans="1:60" ht="13.5" customHeight="1" thickTop="1">
      <c r="A2" s="119" t="s">
        <v>44</v>
      </c>
      <c r="B2" s="120" t="s">
        <v>54</v>
      </c>
      <c r="C2" s="245" t="s">
        <v>55</v>
      </c>
      <c r="D2" s="245"/>
      <c r="E2" s="245"/>
      <c r="F2" s="245"/>
      <c r="G2" s="246"/>
    </row>
    <row r="3" spans="1:60" ht="12.75" customHeight="1">
      <c r="A3" s="121" t="s">
        <v>45</v>
      </c>
      <c r="B3" s="122" t="s">
        <v>56</v>
      </c>
      <c r="C3" s="247" t="s">
        <v>57</v>
      </c>
      <c r="D3" s="247"/>
      <c r="E3" s="247"/>
      <c r="F3" s="247"/>
      <c r="G3" s="248"/>
    </row>
    <row r="4" spans="1:60" ht="13.5" customHeight="1" thickBot="1">
      <c r="A4" s="170" t="s">
        <v>46</v>
      </c>
      <c r="B4" s="171" t="s">
        <v>56</v>
      </c>
      <c r="C4" s="253" t="s">
        <v>58</v>
      </c>
      <c r="D4" s="253"/>
      <c r="E4" s="253"/>
      <c r="F4" s="253"/>
      <c r="G4" s="254"/>
    </row>
    <row r="5" spans="1:60" ht="14.25" customHeight="1" thickTop="1" thickBot="1">
      <c r="C5" s="126"/>
      <c r="D5" s="127"/>
    </row>
    <row r="6" spans="1:60" ht="13.5" customHeight="1" thickTop="1" thickBot="1">
      <c r="A6" s="179" t="s">
        <v>47</v>
      </c>
      <c r="B6" s="180" t="s">
        <v>48</v>
      </c>
      <c r="C6" s="174" t="s">
        <v>49</v>
      </c>
      <c r="D6" s="175" t="s">
        <v>50</v>
      </c>
      <c r="E6" s="176" t="s">
        <v>51</v>
      </c>
      <c r="F6" s="177" t="s">
        <v>52</v>
      </c>
      <c r="G6" s="178" t="s">
        <v>53</v>
      </c>
    </row>
    <row r="7" spans="1:60" ht="14.25" customHeight="1">
      <c r="A7" s="195" t="s">
        <v>101</v>
      </c>
      <c r="B7" s="196" t="s">
        <v>64</v>
      </c>
      <c r="C7" s="197" t="s">
        <v>65</v>
      </c>
      <c r="D7" s="198"/>
      <c r="E7" s="172"/>
      <c r="F7" s="255">
        <f>SUM(G8:G9)</f>
        <v>0</v>
      </c>
      <c r="G7" s="256"/>
    </row>
    <row r="8" spans="1:60" ht="12.75" customHeight="1" outlineLevel="1">
      <c r="A8" s="192">
        <v>1</v>
      </c>
      <c r="B8" s="181" t="s">
        <v>102</v>
      </c>
      <c r="C8" s="205" t="s">
        <v>103</v>
      </c>
      <c r="D8" s="183" t="s">
        <v>104</v>
      </c>
      <c r="E8" s="187">
        <v>2.5</v>
      </c>
      <c r="F8" s="191"/>
      <c r="G8" s="194">
        <f>E8*F8</f>
        <v>0</v>
      </c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</row>
    <row r="9" spans="1:60" ht="12.75" customHeight="1" outlineLevel="1">
      <c r="A9" s="192">
        <v>2</v>
      </c>
      <c r="B9" s="181" t="s">
        <v>105</v>
      </c>
      <c r="C9" s="205" t="s">
        <v>106</v>
      </c>
      <c r="D9" s="183" t="s">
        <v>107</v>
      </c>
      <c r="E9" s="187">
        <v>1</v>
      </c>
      <c r="F9" s="191"/>
      <c r="G9" s="194">
        <f>E9*F9</f>
        <v>0</v>
      </c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</row>
    <row r="10" spans="1:60" ht="12.75" customHeight="1">
      <c r="A10" s="193" t="s">
        <v>101</v>
      </c>
      <c r="B10" s="182" t="s">
        <v>66</v>
      </c>
      <c r="C10" s="206" t="s">
        <v>67</v>
      </c>
      <c r="D10" s="184"/>
      <c r="E10" s="188"/>
      <c r="F10" s="251">
        <f>SUM(G11:G52)</f>
        <v>13110.606350000002</v>
      </c>
      <c r="G10" s="252"/>
    </row>
    <row r="11" spans="1:60" ht="12.75" customHeight="1" outlineLevel="1">
      <c r="A11" s="192">
        <v>3</v>
      </c>
      <c r="B11" s="181" t="s">
        <v>108</v>
      </c>
      <c r="C11" s="205" t="s">
        <v>109</v>
      </c>
      <c r="D11" s="183" t="s">
        <v>110</v>
      </c>
      <c r="E11" s="187">
        <v>4.9680000000000002E-2</v>
      </c>
      <c r="F11" s="191">
        <v>4140</v>
      </c>
      <c r="G11" s="194">
        <f>E11*F11</f>
        <v>205.67520000000002</v>
      </c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</row>
    <row r="12" spans="1:60" outlineLevel="1">
      <c r="A12" s="192"/>
      <c r="B12" s="181"/>
      <c r="C12" s="207" t="s">
        <v>111</v>
      </c>
      <c r="D12" s="185"/>
      <c r="E12" s="189"/>
      <c r="F12" s="191"/>
      <c r="G12" s="194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</row>
    <row r="13" spans="1:60" outlineLevel="1">
      <c r="A13" s="192"/>
      <c r="B13" s="181"/>
      <c r="C13" s="208" t="s">
        <v>112</v>
      </c>
      <c r="D13" s="186"/>
      <c r="E13" s="190"/>
      <c r="F13" s="191"/>
      <c r="G13" s="194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</row>
    <row r="14" spans="1:60" outlineLevel="1">
      <c r="A14" s="192"/>
      <c r="B14" s="181"/>
      <c r="C14" s="207" t="s">
        <v>113</v>
      </c>
      <c r="D14" s="185"/>
      <c r="E14" s="189">
        <v>2.4799999999999999E-2</v>
      </c>
      <c r="F14" s="191"/>
      <c r="G14" s="194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</row>
    <row r="15" spans="1:60" outlineLevel="1">
      <c r="A15" s="192"/>
      <c r="B15" s="181"/>
      <c r="C15" s="207" t="s">
        <v>114</v>
      </c>
      <c r="D15" s="185"/>
      <c r="E15" s="189"/>
      <c r="F15" s="191"/>
      <c r="G15" s="194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</row>
    <row r="16" spans="1:60" outlineLevel="1">
      <c r="A16" s="192"/>
      <c r="B16" s="181"/>
      <c r="C16" s="208" t="s">
        <v>112</v>
      </c>
      <c r="D16" s="186"/>
      <c r="E16" s="190">
        <v>2.4799999999999999E-2</v>
      </c>
      <c r="F16" s="191"/>
      <c r="G16" s="194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</row>
    <row r="17" spans="1:60" outlineLevel="1">
      <c r="A17" s="192"/>
      <c r="B17" s="181"/>
      <c r="C17" s="207" t="s">
        <v>113</v>
      </c>
      <c r="D17" s="185"/>
      <c r="E17" s="189">
        <v>2.4799999999999999E-2</v>
      </c>
      <c r="F17" s="191"/>
      <c r="G17" s="194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</row>
    <row r="18" spans="1:60" ht="12.75" customHeight="1" outlineLevel="1">
      <c r="A18" s="192">
        <v>4</v>
      </c>
      <c r="B18" s="181" t="s">
        <v>115</v>
      </c>
      <c r="C18" s="205" t="s">
        <v>116</v>
      </c>
      <c r="D18" s="183" t="s">
        <v>117</v>
      </c>
      <c r="E18" s="187">
        <v>6.6600000000000006E-2</v>
      </c>
      <c r="F18" s="191">
        <v>23744</v>
      </c>
      <c r="G18" s="194">
        <f>E18*F18</f>
        <v>1581.3504000000003</v>
      </c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173"/>
      <c r="BH18" s="173"/>
    </row>
    <row r="19" spans="1:60" outlineLevel="1">
      <c r="A19" s="192"/>
      <c r="B19" s="181"/>
      <c r="C19" s="207" t="s">
        <v>111</v>
      </c>
      <c r="D19" s="185"/>
      <c r="E19" s="189"/>
      <c r="F19" s="191"/>
      <c r="G19" s="194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</row>
    <row r="20" spans="1:60" outlineLevel="1">
      <c r="A20" s="192"/>
      <c r="B20" s="181"/>
      <c r="C20" s="208" t="s">
        <v>112</v>
      </c>
      <c r="D20" s="186"/>
      <c r="E20" s="190"/>
      <c r="F20" s="191"/>
      <c r="G20" s="194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</row>
    <row r="21" spans="1:60" outlineLevel="1">
      <c r="A21" s="192"/>
      <c r="B21" s="181"/>
      <c r="C21" s="207" t="s">
        <v>118</v>
      </c>
      <c r="D21" s="185"/>
      <c r="E21" s="189">
        <v>3.3300000000000003E-2</v>
      </c>
      <c r="F21" s="191"/>
      <c r="G21" s="194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</row>
    <row r="22" spans="1:60" outlineLevel="1">
      <c r="A22" s="192"/>
      <c r="B22" s="181"/>
      <c r="C22" s="207" t="s">
        <v>114</v>
      </c>
      <c r="D22" s="185"/>
      <c r="E22" s="189"/>
      <c r="F22" s="191"/>
      <c r="G22" s="194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173"/>
      <c r="BG22" s="173"/>
      <c r="BH22" s="173"/>
    </row>
    <row r="23" spans="1:60" outlineLevel="1">
      <c r="A23" s="192"/>
      <c r="B23" s="181"/>
      <c r="C23" s="208" t="s">
        <v>112</v>
      </c>
      <c r="D23" s="186"/>
      <c r="E23" s="190">
        <v>3.3300000000000003E-2</v>
      </c>
      <c r="F23" s="191"/>
      <c r="G23" s="194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</row>
    <row r="24" spans="1:60" outlineLevel="1">
      <c r="A24" s="192"/>
      <c r="B24" s="181"/>
      <c r="C24" s="207" t="s">
        <v>118</v>
      </c>
      <c r="D24" s="185"/>
      <c r="E24" s="189">
        <v>3.3300000000000003E-2</v>
      </c>
      <c r="F24" s="191"/>
      <c r="G24" s="194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</row>
    <row r="25" spans="1:60" ht="12.75" customHeight="1" outlineLevel="1">
      <c r="A25" s="192">
        <v>5</v>
      </c>
      <c r="B25" s="181" t="s">
        <v>119</v>
      </c>
      <c r="C25" s="205" t="s">
        <v>120</v>
      </c>
      <c r="D25" s="183" t="s">
        <v>121</v>
      </c>
      <c r="E25" s="187">
        <v>15.95675</v>
      </c>
      <c r="F25" s="191">
        <v>553</v>
      </c>
      <c r="G25" s="194">
        <f>E25*F25</f>
        <v>8824.0827499999996</v>
      </c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</row>
    <row r="26" spans="1:60" outlineLevel="1">
      <c r="A26" s="192"/>
      <c r="B26" s="181"/>
      <c r="C26" s="207" t="s">
        <v>111</v>
      </c>
      <c r="D26" s="185"/>
      <c r="E26" s="189"/>
      <c r="F26" s="191"/>
      <c r="G26" s="194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</row>
    <row r="27" spans="1:60" outlineLevel="1">
      <c r="A27" s="192"/>
      <c r="B27" s="181"/>
      <c r="C27" s="208" t="s">
        <v>112</v>
      </c>
      <c r="D27" s="186"/>
      <c r="E27" s="190"/>
      <c r="F27" s="191"/>
      <c r="G27" s="194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</row>
    <row r="28" spans="1:60" outlineLevel="1">
      <c r="A28" s="192"/>
      <c r="B28" s="181"/>
      <c r="C28" s="207" t="s">
        <v>122</v>
      </c>
      <c r="D28" s="185"/>
      <c r="E28" s="189">
        <v>7.8643000000000001</v>
      </c>
      <c r="F28" s="191"/>
      <c r="G28" s="194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173"/>
      <c r="BH28" s="173"/>
    </row>
    <row r="29" spans="1:60" outlineLevel="1">
      <c r="A29" s="192"/>
      <c r="B29" s="181"/>
      <c r="C29" s="207" t="s">
        <v>114</v>
      </c>
      <c r="D29" s="185"/>
      <c r="E29" s="189"/>
      <c r="F29" s="191"/>
      <c r="G29" s="194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  <c r="BB29" s="173"/>
      <c r="BC29" s="173"/>
      <c r="BD29" s="173"/>
      <c r="BE29" s="173"/>
      <c r="BF29" s="173"/>
      <c r="BG29" s="173"/>
      <c r="BH29" s="173"/>
    </row>
    <row r="30" spans="1:60" outlineLevel="1">
      <c r="A30" s="192"/>
      <c r="B30" s="181"/>
      <c r="C30" s="208" t="s">
        <v>112</v>
      </c>
      <c r="D30" s="186"/>
      <c r="E30" s="190">
        <v>7.8643000000000001</v>
      </c>
      <c r="F30" s="191"/>
      <c r="G30" s="194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</row>
    <row r="31" spans="1:60" outlineLevel="1">
      <c r="A31" s="192"/>
      <c r="B31" s="181"/>
      <c r="C31" s="207" t="s">
        <v>123</v>
      </c>
      <c r="D31" s="185"/>
      <c r="E31" s="189">
        <v>8.0924999999999994</v>
      </c>
      <c r="F31" s="191"/>
      <c r="G31" s="194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</row>
    <row r="32" spans="1:60" ht="12.75" customHeight="1" outlineLevel="1">
      <c r="A32" s="192">
        <v>6</v>
      </c>
      <c r="B32" s="181" t="s">
        <v>124</v>
      </c>
      <c r="C32" s="205" t="s">
        <v>125</v>
      </c>
      <c r="D32" s="183" t="s">
        <v>126</v>
      </c>
      <c r="E32" s="187">
        <v>16.600000000000001</v>
      </c>
      <c r="F32" s="191">
        <v>108</v>
      </c>
      <c r="G32" s="194">
        <f>E32*F32</f>
        <v>1792.8000000000002</v>
      </c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</row>
    <row r="33" spans="1:60" outlineLevel="1">
      <c r="A33" s="192"/>
      <c r="B33" s="181"/>
      <c r="C33" s="207" t="s">
        <v>111</v>
      </c>
      <c r="D33" s="185"/>
      <c r="E33" s="189"/>
      <c r="F33" s="191"/>
      <c r="G33" s="194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</row>
    <row r="34" spans="1:60" outlineLevel="1">
      <c r="A34" s="192"/>
      <c r="B34" s="181"/>
      <c r="C34" s="208" t="s">
        <v>112</v>
      </c>
      <c r="D34" s="186"/>
      <c r="E34" s="190"/>
      <c r="F34" s="191"/>
      <c r="G34" s="194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</row>
    <row r="35" spans="1:60" outlineLevel="1">
      <c r="A35" s="192"/>
      <c r="B35" s="181"/>
      <c r="C35" s="207" t="s">
        <v>127</v>
      </c>
      <c r="D35" s="185"/>
      <c r="E35" s="189">
        <v>8.3000000000000007</v>
      </c>
      <c r="F35" s="191"/>
      <c r="G35" s="194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</row>
    <row r="36" spans="1:60" outlineLevel="1">
      <c r="A36" s="192"/>
      <c r="B36" s="181"/>
      <c r="C36" s="207" t="s">
        <v>114</v>
      </c>
      <c r="D36" s="185"/>
      <c r="E36" s="189"/>
      <c r="F36" s="191"/>
      <c r="G36" s="194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</row>
    <row r="37" spans="1:60" outlineLevel="1">
      <c r="A37" s="192"/>
      <c r="B37" s="181"/>
      <c r="C37" s="208" t="s">
        <v>112</v>
      </c>
      <c r="D37" s="186"/>
      <c r="E37" s="190">
        <v>8.3000000000000007</v>
      </c>
      <c r="F37" s="191"/>
      <c r="G37" s="194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</row>
    <row r="38" spans="1:60" outlineLevel="1">
      <c r="A38" s="192"/>
      <c r="B38" s="181"/>
      <c r="C38" s="207" t="s">
        <v>127</v>
      </c>
      <c r="D38" s="185"/>
      <c r="E38" s="189">
        <v>8.3000000000000007</v>
      </c>
      <c r="F38" s="191"/>
      <c r="G38" s="194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</row>
    <row r="39" spans="1:60" ht="12.75" customHeight="1" outlineLevel="1">
      <c r="A39" s="192">
        <v>7</v>
      </c>
      <c r="B39" s="181" t="s">
        <v>128</v>
      </c>
      <c r="C39" s="205" t="s">
        <v>129</v>
      </c>
      <c r="D39" s="183" t="s">
        <v>121</v>
      </c>
      <c r="E39" s="187">
        <v>0.82799999999999996</v>
      </c>
      <c r="F39" s="191">
        <v>516</v>
      </c>
      <c r="G39" s="194">
        <f>E39*F39</f>
        <v>427.24799999999999</v>
      </c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</row>
    <row r="40" spans="1:60" outlineLevel="1">
      <c r="A40" s="192"/>
      <c r="B40" s="181"/>
      <c r="C40" s="207" t="s">
        <v>111</v>
      </c>
      <c r="D40" s="185"/>
      <c r="E40" s="189"/>
      <c r="F40" s="191"/>
      <c r="G40" s="194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</row>
    <row r="41" spans="1:60" outlineLevel="1">
      <c r="A41" s="192"/>
      <c r="B41" s="181"/>
      <c r="C41" s="208" t="s">
        <v>112</v>
      </c>
      <c r="D41" s="186"/>
      <c r="E41" s="190"/>
      <c r="F41" s="191"/>
      <c r="G41" s="194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</row>
    <row r="42" spans="1:60" outlineLevel="1">
      <c r="A42" s="192"/>
      <c r="B42" s="181"/>
      <c r="C42" s="207" t="s">
        <v>130</v>
      </c>
      <c r="D42" s="185"/>
      <c r="E42" s="189">
        <v>0.41399999999999998</v>
      </c>
      <c r="F42" s="191"/>
      <c r="G42" s="194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3"/>
    </row>
    <row r="43" spans="1:60" outlineLevel="1">
      <c r="A43" s="192"/>
      <c r="B43" s="181"/>
      <c r="C43" s="207" t="s">
        <v>114</v>
      </c>
      <c r="D43" s="185"/>
      <c r="E43" s="189"/>
      <c r="F43" s="191"/>
      <c r="G43" s="194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</row>
    <row r="44" spans="1:60" outlineLevel="1">
      <c r="A44" s="192"/>
      <c r="B44" s="181"/>
      <c r="C44" s="208" t="s">
        <v>112</v>
      </c>
      <c r="D44" s="186"/>
      <c r="E44" s="190">
        <v>0.41399999999999998</v>
      </c>
      <c r="F44" s="191"/>
      <c r="G44" s="194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73"/>
      <c r="BH44" s="173"/>
    </row>
    <row r="45" spans="1:60" outlineLevel="1">
      <c r="A45" s="192"/>
      <c r="B45" s="181"/>
      <c r="C45" s="207" t="s">
        <v>130</v>
      </c>
      <c r="D45" s="185"/>
      <c r="E45" s="189">
        <v>0.41399999999999998</v>
      </c>
      <c r="F45" s="191"/>
      <c r="G45" s="194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</row>
    <row r="46" spans="1:60" ht="12.75" customHeight="1" outlineLevel="1">
      <c r="A46" s="192">
        <v>8</v>
      </c>
      <c r="B46" s="181" t="s">
        <v>131</v>
      </c>
      <c r="C46" s="205" t="s">
        <v>132</v>
      </c>
      <c r="D46" s="183" t="s">
        <v>121</v>
      </c>
      <c r="E46" s="187">
        <v>1.242</v>
      </c>
      <c r="F46" s="191">
        <v>225</v>
      </c>
      <c r="G46" s="194">
        <f>E46*F46</f>
        <v>279.45</v>
      </c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</row>
    <row r="47" spans="1:60" outlineLevel="1">
      <c r="A47" s="192"/>
      <c r="B47" s="181"/>
      <c r="C47" s="207" t="s">
        <v>111</v>
      </c>
      <c r="D47" s="185"/>
      <c r="E47" s="189"/>
      <c r="F47" s="191"/>
      <c r="G47" s="194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</row>
    <row r="48" spans="1:60" outlineLevel="1">
      <c r="A48" s="192"/>
      <c r="B48" s="181"/>
      <c r="C48" s="208" t="s">
        <v>112</v>
      </c>
      <c r="D48" s="186"/>
      <c r="E48" s="190"/>
      <c r="F48" s="191"/>
      <c r="G48" s="194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</row>
    <row r="49" spans="1:60" outlineLevel="1">
      <c r="A49" s="192"/>
      <c r="B49" s="181"/>
      <c r="C49" s="207" t="s">
        <v>133</v>
      </c>
      <c r="D49" s="185"/>
      <c r="E49" s="189">
        <v>0.621</v>
      </c>
      <c r="F49" s="191"/>
      <c r="G49" s="194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</row>
    <row r="50" spans="1:60" outlineLevel="1">
      <c r="A50" s="192"/>
      <c r="B50" s="181"/>
      <c r="C50" s="207" t="s">
        <v>114</v>
      </c>
      <c r="D50" s="185"/>
      <c r="E50" s="189"/>
      <c r="F50" s="191"/>
      <c r="G50" s="194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</row>
    <row r="51" spans="1:60" outlineLevel="1">
      <c r="A51" s="192"/>
      <c r="B51" s="181"/>
      <c r="C51" s="208" t="s">
        <v>112</v>
      </c>
      <c r="D51" s="186"/>
      <c r="E51" s="190">
        <v>0.621</v>
      </c>
      <c r="F51" s="191"/>
      <c r="G51" s="194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</row>
    <row r="52" spans="1:60" outlineLevel="1">
      <c r="A52" s="192"/>
      <c r="B52" s="181"/>
      <c r="C52" s="207" t="s">
        <v>133</v>
      </c>
      <c r="D52" s="185"/>
      <c r="E52" s="189">
        <v>0.621</v>
      </c>
      <c r="F52" s="191"/>
      <c r="G52" s="194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</row>
    <row r="53" spans="1:60">
      <c r="A53" s="193" t="s">
        <v>101</v>
      </c>
      <c r="B53" s="182" t="s">
        <v>68</v>
      </c>
      <c r="C53" s="206" t="s">
        <v>69</v>
      </c>
      <c r="D53" s="184"/>
      <c r="E53" s="188"/>
      <c r="F53" s="251">
        <f>SUM(G54:G100)</f>
        <v>6727.7849999999999</v>
      </c>
      <c r="G53" s="252"/>
    </row>
    <row r="54" spans="1:60" outlineLevel="1">
      <c r="A54" s="192">
        <v>9</v>
      </c>
      <c r="B54" s="181" t="s">
        <v>134</v>
      </c>
      <c r="C54" s="205" t="s">
        <v>135</v>
      </c>
      <c r="D54" s="183" t="s">
        <v>126</v>
      </c>
      <c r="E54" s="187">
        <v>11.18</v>
      </c>
      <c r="F54" s="191">
        <v>41</v>
      </c>
      <c r="G54" s="194">
        <f>E54*F54</f>
        <v>458.38</v>
      </c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</row>
    <row r="55" spans="1:60" outlineLevel="1">
      <c r="A55" s="192"/>
      <c r="B55" s="181"/>
      <c r="C55" s="207" t="s">
        <v>111</v>
      </c>
      <c r="D55" s="185"/>
      <c r="E55" s="189"/>
      <c r="F55" s="191"/>
      <c r="G55" s="194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</row>
    <row r="56" spans="1:60" outlineLevel="1">
      <c r="A56" s="192"/>
      <c r="B56" s="181"/>
      <c r="C56" s="208" t="s">
        <v>112</v>
      </c>
      <c r="D56" s="186"/>
      <c r="E56" s="190"/>
      <c r="F56" s="191"/>
      <c r="G56" s="194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</row>
    <row r="57" spans="1:60" outlineLevel="1">
      <c r="A57" s="192"/>
      <c r="B57" s="181"/>
      <c r="C57" s="207" t="s">
        <v>136</v>
      </c>
      <c r="D57" s="185"/>
      <c r="E57" s="189">
        <v>5.59</v>
      </c>
      <c r="F57" s="191"/>
      <c r="G57" s="194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</row>
    <row r="58" spans="1:60" outlineLevel="1">
      <c r="A58" s="192"/>
      <c r="B58" s="181"/>
      <c r="C58" s="207" t="s">
        <v>114</v>
      </c>
      <c r="D58" s="185"/>
      <c r="E58" s="189"/>
      <c r="F58" s="191"/>
      <c r="G58" s="194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</row>
    <row r="59" spans="1:60" outlineLevel="1">
      <c r="A59" s="192"/>
      <c r="B59" s="181"/>
      <c r="C59" s="208" t="s">
        <v>112</v>
      </c>
      <c r="D59" s="186"/>
      <c r="E59" s="190">
        <v>5.59</v>
      </c>
      <c r="F59" s="191"/>
      <c r="G59" s="194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</row>
    <row r="60" spans="1:60" outlineLevel="1">
      <c r="A60" s="192"/>
      <c r="B60" s="181"/>
      <c r="C60" s="207" t="s">
        <v>136</v>
      </c>
      <c r="D60" s="185"/>
      <c r="E60" s="189">
        <v>5.59</v>
      </c>
      <c r="F60" s="191"/>
      <c r="G60" s="194"/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</row>
    <row r="61" spans="1:60" outlineLevel="1">
      <c r="A61" s="192">
        <v>10</v>
      </c>
      <c r="B61" s="181" t="s">
        <v>137</v>
      </c>
      <c r="C61" s="205" t="s">
        <v>138</v>
      </c>
      <c r="D61" s="183" t="s">
        <v>121</v>
      </c>
      <c r="E61" s="187">
        <v>11.69</v>
      </c>
      <c r="F61" s="191">
        <v>185</v>
      </c>
      <c r="G61" s="194">
        <f>E61*F61</f>
        <v>2162.65</v>
      </c>
      <c r="H61" s="173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  <c r="Y61" s="173"/>
      <c r="Z61" s="173"/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73"/>
      <c r="BC61" s="173"/>
      <c r="BD61" s="173"/>
      <c r="BE61" s="173"/>
      <c r="BF61" s="173"/>
      <c r="BG61" s="173"/>
      <c r="BH61" s="173"/>
    </row>
    <row r="62" spans="1:60" outlineLevel="1">
      <c r="A62" s="192"/>
      <c r="B62" s="181"/>
      <c r="C62" s="207" t="s">
        <v>111</v>
      </c>
      <c r="D62" s="185"/>
      <c r="E62" s="189"/>
      <c r="F62" s="191"/>
      <c r="G62" s="194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</row>
    <row r="63" spans="1:60" outlineLevel="1">
      <c r="A63" s="192"/>
      <c r="B63" s="181"/>
      <c r="C63" s="208" t="s">
        <v>112</v>
      </c>
      <c r="D63" s="186"/>
      <c r="E63" s="190"/>
      <c r="F63" s="191"/>
      <c r="G63" s="194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  <c r="AA63" s="173"/>
      <c r="AB63" s="173"/>
      <c r="AC63" s="173"/>
      <c r="AD63" s="173"/>
      <c r="AE63" s="173"/>
      <c r="AF63" s="173"/>
      <c r="AG63" s="173"/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3"/>
      <c r="AW63" s="173"/>
      <c r="AX63" s="173"/>
      <c r="AY63" s="173"/>
      <c r="AZ63" s="173"/>
      <c r="BA63" s="173"/>
      <c r="BB63" s="173"/>
      <c r="BC63" s="173"/>
      <c r="BD63" s="173"/>
      <c r="BE63" s="173"/>
      <c r="BF63" s="173"/>
      <c r="BG63" s="173"/>
      <c r="BH63" s="173"/>
    </row>
    <row r="64" spans="1:60" outlineLevel="1">
      <c r="A64" s="192"/>
      <c r="B64" s="181"/>
      <c r="C64" s="207" t="s">
        <v>139</v>
      </c>
      <c r="D64" s="185"/>
      <c r="E64" s="189">
        <v>7.39</v>
      </c>
      <c r="F64" s="191"/>
      <c r="G64" s="194"/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73"/>
      <c r="W64" s="173"/>
      <c r="X64" s="173"/>
      <c r="Y64" s="173"/>
      <c r="Z64" s="173"/>
      <c r="AA64" s="173"/>
      <c r="AB64" s="173"/>
      <c r="AC64" s="173"/>
      <c r="AD64" s="173"/>
      <c r="AE64" s="173"/>
      <c r="AF64" s="173"/>
      <c r="AG64" s="173"/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3"/>
      <c r="AW64" s="173"/>
      <c r="AX64" s="173"/>
      <c r="AY64" s="173"/>
      <c r="AZ64" s="173"/>
      <c r="BA64" s="173"/>
      <c r="BB64" s="173"/>
      <c r="BC64" s="173"/>
      <c r="BD64" s="173"/>
      <c r="BE64" s="173"/>
      <c r="BF64" s="173"/>
      <c r="BG64" s="173"/>
      <c r="BH64" s="173"/>
    </row>
    <row r="65" spans="1:60" outlineLevel="1">
      <c r="A65" s="192"/>
      <c r="B65" s="181"/>
      <c r="C65" s="207" t="s">
        <v>140</v>
      </c>
      <c r="D65" s="185"/>
      <c r="E65" s="189">
        <v>-1.6</v>
      </c>
      <c r="F65" s="191"/>
      <c r="G65" s="194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</row>
    <row r="66" spans="1:60" outlineLevel="1">
      <c r="A66" s="192"/>
      <c r="B66" s="181"/>
      <c r="C66" s="207" t="s">
        <v>114</v>
      </c>
      <c r="D66" s="185"/>
      <c r="E66" s="189"/>
      <c r="F66" s="191"/>
      <c r="G66" s="194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  <c r="Y66" s="173"/>
      <c r="Z66" s="173"/>
      <c r="AA66" s="173"/>
      <c r="AB66" s="173"/>
      <c r="AC66" s="173"/>
      <c r="AD66" s="173"/>
      <c r="AE66" s="173"/>
      <c r="AF66" s="173"/>
      <c r="AG66" s="173"/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3"/>
      <c r="AW66" s="173"/>
      <c r="AX66" s="173"/>
      <c r="AY66" s="173"/>
      <c r="AZ66" s="173"/>
      <c r="BA66" s="173"/>
      <c r="BB66" s="173"/>
      <c r="BC66" s="173"/>
      <c r="BD66" s="173"/>
      <c r="BE66" s="173"/>
      <c r="BF66" s="173"/>
      <c r="BG66" s="173"/>
      <c r="BH66" s="173"/>
    </row>
    <row r="67" spans="1:60" outlineLevel="1">
      <c r="A67" s="192"/>
      <c r="B67" s="181"/>
      <c r="C67" s="208" t="s">
        <v>112</v>
      </c>
      <c r="D67" s="186"/>
      <c r="E67" s="190">
        <v>5.79</v>
      </c>
      <c r="F67" s="191"/>
      <c r="G67" s="194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  <c r="AA67" s="173"/>
      <c r="AB67" s="173"/>
      <c r="AC67" s="173"/>
      <c r="AD67" s="173"/>
      <c r="AE67" s="173"/>
      <c r="AF67" s="173"/>
      <c r="AG67" s="173"/>
      <c r="AH67" s="173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  <c r="AT67" s="173"/>
      <c r="AU67" s="173"/>
      <c r="AV67" s="173"/>
      <c r="AW67" s="173"/>
      <c r="AX67" s="173"/>
      <c r="AY67" s="173"/>
      <c r="AZ67" s="173"/>
      <c r="BA67" s="173"/>
      <c r="BB67" s="173"/>
      <c r="BC67" s="173"/>
      <c r="BD67" s="173"/>
      <c r="BE67" s="173"/>
      <c r="BF67" s="173"/>
      <c r="BG67" s="173"/>
      <c r="BH67" s="173"/>
    </row>
    <row r="68" spans="1:60" outlineLevel="1">
      <c r="A68" s="192"/>
      <c r="B68" s="181"/>
      <c r="C68" s="207" t="s">
        <v>141</v>
      </c>
      <c r="D68" s="185"/>
      <c r="E68" s="189">
        <v>7.5</v>
      </c>
      <c r="F68" s="191"/>
      <c r="G68" s="194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173"/>
      <c r="BF68" s="173"/>
      <c r="BG68" s="173"/>
      <c r="BH68" s="173"/>
    </row>
    <row r="69" spans="1:60" outlineLevel="1">
      <c r="A69" s="192"/>
      <c r="B69" s="181"/>
      <c r="C69" s="207" t="s">
        <v>140</v>
      </c>
      <c r="D69" s="185"/>
      <c r="E69" s="189">
        <v>-1.6</v>
      </c>
      <c r="F69" s="191"/>
      <c r="G69" s="194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73"/>
      <c r="BD69" s="173"/>
      <c r="BE69" s="173"/>
      <c r="BF69" s="173"/>
      <c r="BG69" s="173"/>
      <c r="BH69" s="173"/>
    </row>
    <row r="70" spans="1:60" outlineLevel="1">
      <c r="A70" s="192">
        <v>11</v>
      </c>
      <c r="B70" s="181" t="s">
        <v>142</v>
      </c>
      <c r="C70" s="205" t="s">
        <v>143</v>
      </c>
      <c r="D70" s="183" t="s">
        <v>121</v>
      </c>
      <c r="E70" s="187">
        <v>7.59</v>
      </c>
      <c r="F70" s="191">
        <v>16</v>
      </c>
      <c r="G70" s="194">
        <f>E70*F70</f>
        <v>121.44</v>
      </c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173"/>
      <c r="BF70" s="173"/>
      <c r="BG70" s="173"/>
      <c r="BH70" s="173"/>
    </row>
    <row r="71" spans="1:60" outlineLevel="1">
      <c r="A71" s="192"/>
      <c r="B71" s="181"/>
      <c r="C71" s="207" t="s">
        <v>111</v>
      </c>
      <c r="D71" s="185"/>
      <c r="E71" s="189"/>
      <c r="F71" s="191"/>
      <c r="G71" s="194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</row>
    <row r="72" spans="1:60" outlineLevel="1">
      <c r="A72" s="192"/>
      <c r="B72" s="181"/>
      <c r="C72" s="207" t="s">
        <v>144</v>
      </c>
      <c r="D72" s="185"/>
      <c r="E72" s="189"/>
      <c r="F72" s="191"/>
      <c r="G72" s="194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73"/>
      <c r="BD72" s="173"/>
      <c r="BE72" s="173"/>
      <c r="BF72" s="173"/>
      <c r="BG72" s="173"/>
      <c r="BH72" s="173"/>
    </row>
    <row r="73" spans="1:60" outlineLevel="1">
      <c r="A73" s="192"/>
      <c r="B73" s="181"/>
      <c r="C73" s="208" t="s">
        <v>112</v>
      </c>
      <c r="D73" s="186"/>
      <c r="E73" s="190"/>
      <c r="F73" s="191"/>
      <c r="G73" s="194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  <c r="AT73" s="173"/>
      <c r="AU73" s="173"/>
      <c r="AV73" s="173"/>
      <c r="AW73" s="173"/>
      <c r="AX73" s="173"/>
      <c r="AY73" s="173"/>
      <c r="AZ73" s="173"/>
      <c r="BA73" s="173"/>
      <c r="BB73" s="173"/>
      <c r="BC73" s="173"/>
      <c r="BD73" s="173"/>
      <c r="BE73" s="173"/>
      <c r="BF73" s="173"/>
      <c r="BG73" s="173"/>
      <c r="BH73" s="173"/>
    </row>
    <row r="74" spans="1:60" outlineLevel="1">
      <c r="A74" s="192"/>
      <c r="B74" s="181"/>
      <c r="C74" s="207" t="s">
        <v>145</v>
      </c>
      <c r="D74" s="185"/>
      <c r="E74" s="189">
        <v>3.79</v>
      </c>
      <c r="F74" s="191"/>
      <c r="G74" s="194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</row>
    <row r="75" spans="1:60" outlineLevel="1">
      <c r="A75" s="192"/>
      <c r="B75" s="181"/>
      <c r="C75" s="207" t="s">
        <v>114</v>
      </c>
      <c r="D75" s="185"/>
      <c r="E75" s="189"/>
      <c r="F75" s="191"/>
      <c r="G75" s="194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</row>
    <row r="76" spans="1:60" outlineLevel="1">
      <c r="A76" s="192"/>
      <c r="B76" s="181"/>
      <c r="C76" s="208" t="s">
        <v>112</v>
      </c>
      <c r="D76" s="186"/>
      <c r="E76" s="190">
        <v>3.79</v>
      </c>
      <c r="F76" s="191"/>
      <c r="G76" s="194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</row>
    <row r="77" spans="1:60" outlineLevel="1">
      <c r="A77" s="192"/>
      <c r="B77" s="181"/>
      <c r="C77" s="207" t="s">
        <v>146</v>
      </c>
      <c r="D77" s="185"/>
      <c r="E77" s="189">
        <v>3.8</v>
      </c>
      <c r="F77" s="191"/>
      <c r="G77" s="194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73"/>
      <c r="BC77" s="173"/>
      <c r="BD77" s="173"/>
      <c r="BE77" s="173"/>
      <c r="BF77" s="173"/>
      <c r="BG77" s="173"/>
      <c r="BH77" s="173"/>
    </row>
    <row r="78" spans="1:60" outlineLevel="1">
      <c r="A78" s="192">
        <v>12</v>
      </c>
      <c r="B78" s="181" t="s">
        <v>147</v>
      </c>
      <c r="C78" s="205" t="s">
        <v>148</v>
      </c>
      <c r="D78" s="183" t="s">
        <v>121</v>
      </c>
      <c r="E78" s="187">
        <v>7.59</v>
      </c>
      <c r="F78" s="191">
        <v>279</v>
      </c>
      <c r="G78" s="194">
        <f>E78*F78</f>
        <v>2117.61</v>
      </c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  <c r="AT78" s="173"/>
      <c r="AU78" s="173"/>
      <c r="AV78" s="173"/>
      <c r="AW78" s="173"/>
      <c r="AX78" s="173"/>
      <c r="AY78" s="173"/>
      <c r="AZ78" s="173"/>
      <c r="BA78" s="173"/>
      <c r="BB78" s="173"/>
      <c r="BC78" s="173"/>
      <c r="BD78" s="173"/>
      <c r="BE78" s="173"/>
      <c r="BF78" s="173"/>
      <c r="BG78" s="173"/>
      <c r="BH78" s="173"/>
    </row>
    <row r="79" spans="1:60" outlineLevel="1">
      <c r="A79" s="192"/>
      <c r="B79" s="181"/>
      <c r="C79" s="207" t="s">
        <v>111</v>
      </c>
      <c r="D79" s="185"/>
      <c r="E79" s="189"/>
      <c r="F79" s="191"/>
      <c r="G79" s="194"/>
      <c r="H79" s="173"/>
      <c r="I79" s="173"/>
      <c r="J79" s="173"/>
      <c r="K79" s="173"/>
      <c r="L79" s="173"/>
      <c r="M79" s="173"/>
      <c r="N79" s="173"/>
      <c r="O79" s="173"/>
      <c r="P79" s="173"/>
      <c r="Q79" s="173"/>
      <c r="R79" s="173"/>
      <c r="S79" s="173"/>
      <c r="T79" s="173"/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  <c r="AF79" s="173"/>
      <c r="AG79" s="173"/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  <c r="AT79" s="173"/>
      <c r="AU79" s="173"/>
      <c r="AV79" s="173"/>
      <c r="AW79" s="173"/>
      <c r="AX79" s="173"/>
      <c r="AY79" s="173"/>
      <c r="AZ79" s="173"/>
      <c r="BA79" s="173"/>
      <c r="BB79" s="173"/>
      <c r="BC79" s="173"/>
      <c r="BD79" s="173"/>
      <c r="BE79" s="173"/>
      <c r="BF79" s="173"/>
      <c r="BG79" s="173"/>
      <c r="BH79" s="173"/>
    </row>
    <row r="80" spans="1:60" outlineLevel="1">
      <c r="A80" s="192"/>
      <c r="B80" s="181"/>
      <c r="C80" s="207" t="s">
        <v>144</v>
      </c>
      <c r="D80" s="185"/>
      <c r="E80" s="189"/>
      <c r="F80" s="191"/>
      <c r="G80" s="194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  <c r="AF80" s="173"/>
      <c r="AG80" s="173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173"/>
      <c r="BE80" s="173"/>
      <c r="BF80" s="173"/>
      <c r="BG80" s="173"/>
      <c r="BH80" s="173"/>
    </row>
    <row r="81" spans="1:60" outlineLevel="1">
      <c r="A81" s="192"/>
      <c r="B81" s="181"/>
      <c r="C81" s="208" t="s">
        <v>112</v>
      </c>
      <c r="D81" s="186"/>
      <c r="E81" s="190"/>
      <c r="F81" s="191"/>
      <c r="G81" s="194"/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  <c r="AF81" s="173"/>
      <c r="AG81" s="173"/>
      <c r="AH81" s="173"/>
      <c r="AI81" s="173"/>
      <c r="AJ81" s="173"/>
      <c r="AK81" s="173"/>
      <c r="AL81" s="173"/>
      <c r="AM81" s="173"/>
      <c r="AN81" s="173"/>
      <c r="AO81" s="173"/>
      <c r="AP81" s="173"/>
      <c r="AQ81" s="173"/>
      <c r="AR81" s="173"/>
      <c r="AS81" s="173"/>
      <c r="AT81" s="173"/>
      <c r="AU81" s="173"/>
      <c r="AV81" s="173"/>
      <c r="AW81" s="173"/>
      <c r="AX81" s="173"/>
      <c r="AY81" s="173"/>
      <c r="AZ81" s="173"/>
      <c r="BA81" s="173"/>
      <c r="BB81" s="173"/>
      <c r="BC81" s="173"/>
      <c r="BD81" s="173"/>
      <c r="BE81" s="173"/>
      <c r="BF81" s="173"/>
      <c r="BG81" s="173"/>
      <c r="BH81" s="173"/>
    </row>
    <row r="82" spans="1:60" outlineLevel="1">
      <c r="A82" s="192"/>
      <c r="B82" s="181"/>
      <c r="C82" s="207" t="s">
        <v>145</v>
      </c>
      <c r="D82" s="185"/>
      <c r="E82" s="189">
        <v>3.79</v>
      </c>
      <c r="F82" s="191"/>
      <c r="G82" s="194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173"/>
      <c r="BF82" s="173"/>
      <c r="BG82" s="173"/>
      <c r="BH82" s="173"/>
    </row>
    <row r="83" spans="1:60" outlineLevel="1">
      <c r="A83" s="192"/>
      <c r="B83" s="181"/>
      <c r="C83" s="207" t="s">
        <v>114</v>
      </c>
      <c r="D83" s="185"/>
      <c r="E83" s="189"/>
      <c r="F83" s="191"/>
      <c r="G83" s="194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3"/>
      <c r="U83" s="173"/>
      <c r="V83" s="173"/>
      <c r="W83" s="173"/>
      <c r="X83" s="173"/>
      <c r="Y83" s="173"/>
      <c r="Z83" s="173"/>
      <c r="AA83" s="173"/>
      <c r="AB83" s="173"/>
      <c r="AC83" s="173"/>
      <c r="AD83" s="173"/>
      <c r="AE83" s="173"/>
      <c r="AF83" s="173"/>
      <c r="AG83" s="173"/>
      <c r="AH83" s="173"/>
      <c r="AI83" s="173"/>
      <c r="AJ83" s="173"/>
      <c r="AK83" s="173"/>
      <c r="AL83" s="173"/>
      <c r="AM83" s="173"/>
      <c r="AN83" s="173"/>
      <c r="AO83" s="173"/>
      <c r="AP83" s="173"/>
      <c r="AQ83" s="173"/>
      <c r="AR83" s="173"/>
      <c r="AS83" s="173"/>
      <c r="AT83" s="173"/>
      <c r="AU83" s="173"/>
      <c r="AV83" s="173"/>
      <c r="AW83" s="173"/>
      <c r="AX83" s="173"/>
      <c r="AY83" s="173"/>
      <c r="AZ83" s="173"/>
      <c r="BA83" s="173"/>
      <c r="BB83" s="173"/>
      <c r="BC83" s="173"/>
      <c r="BD83" s="173"/>
      <c r="BE83" s="173"/>
      <c r="BF83" s="173"/>
      <c r="BG83" s="173"/>
      <c r="BH83" s="173"/>
    </row>
    <row r="84" spans="1:60" outlineLevel="1">
      <c r="A84" s="192"/>
      <c r="B84" s="181"/>
      <c r="C84" s="208" t="s">
        <v>112</v>
      </c>
      <c r="D84" s="186"/>
      <c r="E84" s="190">
        <v>3.79</v>
      </c>
      <c r="F84" s="191"/>
      <c r="G84" s="194"/>
      <c r="H84" s="173"/>
      <c r="I84" s="173"/>
      <c r="J84" s="173"/>
      <c r="K84" s="173"/>
      <c r="L84" s="173"/>
      <c r="M84" s="173"/>
      <c r="N84" s="173"/>
      <c r="O84" s="173"/>
      <c r="P84" s="173"/>
      <c r="Q84" s="173"/>
      <c r="R84" s="173"/>
      <c r="S84" s="173"/>
      <c r="T84" s="173"/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  <c r="AF84" s="173"/>
      <c r="AG84" s="173"/>
      <c r="AH84" s="173"/>
      <c r="AI84" s="173"/>
      <c r="AJ84" s="173"/>
      <c r="AK84" s="173"/>
      <c r="AL84" s="173"/>
      <c r="AM84" s="173"/>
      <c r="AN84" s="173"/>
      <c r="AO84" s="173"/>
      <c r="AP84" s="173"/>
      <c r="AQ84" s="173"/>
      <c r="AR84" s="173"/>
      <c r="AS84" s="173"/>
      <c r="AT84" s="173"/>
      <c r="AU84" s="173"/>
      <c r="AV84" s="173"/>
      <c r="AW84" s="173"/>
      <c r="AX84" s="173"/>
      <c r="AY84" s="173"/>
      <c r="AZ84" s="173"/>
      <c r="BA84" s="173"/>
      <c r="BB84" s="173"/>
      <c r="BC84" s="173"/>
      <c r="BD84" s="173"/>
      <c r="BE84" s="173"/>
      <c r="BF84" s="173"/>
      <c r="BG84" s="173"/>
      <c r="BH84" s="173"/>
    </row>
    <row r="85" spans="1:60" outlineLevel="1">
      <c r="A85" s="192"/>
      <c r="B85" s="181"/>
      <c r="C85" s="207" t="s">
        <v>146</v>
      </c>
      <c r="D85" s="185"/>
      <c r="E85" s="189">
        <v>3.8</v>
      </c>
      <c r="F85" s="191"/>
      <c r="G85" s="194"/>
      <c r="H85" s="173"/>
      <c r="I85" s="173"/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P85" s="173"/>
      <c r="AQ85" s="173"/>
      <c r="AR85" s="173"/>
      <c r="AS85" s="173"/>
      <c r="AT85" s="173"/>
      <c r="AU85" s="173"/>
      <c r="AV85" s="173"/>
      <c r="AW85" s="173"/>
      <c r="AX85" s="173"/>
      <c r="AY85" s="173"/>
      <c r="AZ85" s="173"/>
      <c r="BA85" s="173"/>
      <c r="BB85" s="173"/>
      <c r="BC85" s="173"/>
      <c r="BD85" s="173"/>
      <c r="BE85" s="173"/>
      <c r="BF85" s="173"/>
      <c r="BG85" s="173"/>
      <c r="BH85" s="173"/>
    </row>
    <row r="86" spans="1:60" outlineLevel="1">
      <c r="A86" s="192">
        <v>13</v>
      </c>
      <c r="B86" s="181" t="s">
        <v>149</v>
      </c>
      <c r="C86" s="205" t="s">
        <v>150</v>
      </c>
      <c r="D86" s="183" t="s">
        <v>121</v>
      </c>
      <c r="E86" s="187">
        <v>21.717500000000001</v>
      </c>
      <c r="F86" s="191">
        <v>86</v>
      </c>
      <c r="G86" s="194">
        <f>E86*F86</f>
        <v>1867.7050000000002</v>
      </c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  <c r="AF86" s="173"/>
      <c r="AG86" s="173"/>
      <c r="AH86" s="173"/>
      <c r="AI86" s="173"/>
      <c r="AJ86" s="173"/>
      <c r="AK86" s="173"/>
      <c r="AL86" s="173"/>
      <c r="AM86" s="173"/>
      <c r="AN86" s="173"/>
      <c r="AO86" s="173"/>
      <c r="AP86" s="173"/>
      <c r="AQ86" s="173"/>
      <c r="AR86" s="173"/>
      <c r="AS86" s="173"/>
      <c r="AT86" s="173"/>
      <c r="AU86" s="173"/>
      <c r="AV86" s="173"/>
      <c r="AW86" s="173"/>
      <c r="AX86" s="173"/>
      <c r="AY86" s="173"/>
      <c r="AZ86" s="173"/>
      <c r="BA86" s="173"/>
      <c r="BB86" s="173"/>
      <c r="BC86" s="173"/>
      <c r="BD86" s="173"/>
      <c r="BE86" s="173"/>
      <c r="BF86" s="173"/>
      <c r="BG86" s="173"/>
      <c r="BH86" s="173"/>
    </row>
    <row r="87" spans="1:60" outlineLevel="1">
      <c r="A87" s="192"/>
      <c r="B87" s="181"/>
      <c r="C87" s="207" t="s">
        <v>111</v>
      </c>
      <c r="D87" s="185"/>
      <c r="E87" s="189"/>
      <c r="F87" s="191"/>
      <c r="G87" s="194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X87" s="173"/>
      <c r="AY87" s="173"/>
      <c r="AZ87" s="173"/>
      <c r="BA87" s="173"/>
      <c r="BB87" s="173"/>
      <c r="BC87" s="173"/>
      <c r="BD87" s="173"/>
      <c r="BE87" s="173"/>
      <c r="BF87" s="173"/>
      <c r="BG87" s="173"/>
      <c r="BH87" s="173"/>
    </row>
    <row r="88" spans="1:60" outlineLevel="1">
      <c r="A88" s="192"/>
      <c r="B88" s="181"/>
      <c r="C88" s="207" t="s">
        <v>151</v>
      </c>
      <c r="D88" s="185"/>
      <c r="E88" s="189"/>
      <c r="F88" s="191"/>
      <c r="G88" s="194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73"/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/>
      <c r="AW88" s="173"/>
      <c r="AX88" s="173"/>
      <c r="AY88" s="173"/>
      <c r="AZ88" s="173"/>
      <c r="BA88" s="173"/>
      <c r="BB88" s="173"/>
      <c r="BC88" s="173"/>
      <c r="BD88" s="173"/>
      <c r="BE88" s="173"/>
      <c r="BF88" s="173"/>
      <c r="BG88" s="173"/>
      <c r="BH88" s="173"/>
    </row>
    <row r="89" spans="1:60" outlineLevel="1">
      <c r="A89" s="192"/>
      <c r="B89" s="181"/>
      <c r="C89" s="208" t="s">
        <v>112</v>
      </c>
      <c r="D89" s="186"/>
      <c r="E89" s="190"/>
      <c r="F89" s="191"/>
      <c r="G89" s="194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3"/>
      <c r="T89" s="173"/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  <c r="AF89" s="173"/>
      <c r="AG89" s="173"/>
      <c r="AH89" s="173"/>
      <c r="AI89" s="173"/>
      <c r="AJ89" s="173"/>
      <c r="AK89" s="173"/>
      <c r="AL89" s="173"/>
      <c r="AM89" s="173"/>
      <c r="AN89" s="173"/>
      <c r="AO89" s="173"/>
      <c r="AP89" s="173"/>
      <c r="AQ89" s="173"/>
      <c r="AR89" s="173"/>
      <c r="AS89" s="173"/>
      <c r="AT89" s="173"/>
      <c r="AU89" s="173"/>
      <c r="AV89" s="173"/>
      <c r="AW89" s="173"/>
      <c r="AX89" s="173"/>
      <c r="AY89" s="173"/>
      <c r="AZ89" s="173"/>
      <c r="BA89" s="173"/>
      <c r="BB89" s="173"/>
      <c r="BC89" s="173"/>
      <c r="BD89" s="173"/>
      <c r="BE89" s="173"/>
      <c r="BF89" s="173"/>
      <c r="BG89" s="173"/>
      <c r="BH89" s="173"/>
    </row>
    <row r="90" spans="1:60" outlineLevel="1">
      <c r="A90" s="192"/>
      <c r="B90" s="181"/>
      <c r="C90" s="207" t="s">
        <v>152</v>
      </c>
      <c r="D90" s="185"/>
      <c r="E90" s="189">
        <v>5.6849999999999996</v>
      </c>
      <c r="F90" s="191"/>
      <c r="G90" s="194"/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3"/>
      <c r="S90" s="173"/>
      <c r="T90" s="173"/>
      <c r="U90" s="173"/>
      <c r="V90" s="173"/>
      <c r="W90" s="173"/>
      <c r="X90" s="173"/>
      <c r="Y90" s="173"/>
      <c r="Z90" s="173"/>
      <c r="AA90" s="173"/>
      <c r="AB90" s="173"/>
      <c r="AC90" s="173"/>
      <c r="AD90" s="173"/>
      <c r="AE90" s="173"/>
      <c r="AF90" s="173"/>
      <c r="AG90" s="173"/>
      <c r="AH90" s="173"/>
      <c r="AI90" s="173"/>
      <c r="AJ90" s="173"/>
      <c r="AK90" s="173"/>
      <c r="AL90" s="173"/>
      <c r="AM90" s="173"/>
      <c r="AN90" s="173"/>
      <c r="AO90" s="173"/>
      <c r="AP90" s="173"/>
      <c r="AQ90" s="173"/>
      <c r="AR90" s="173"/>
      <c r="AS90" s="173"/>
      <c r="AT90" s="173"/>
      <c r="AU90" s="173"/>
      <c r="AV90" s="173"/>
      <c r="AW90" s="173"/>
      <c r="AX90" s="173"/>
      <c r="AY90" s="173"/>
      <c r="AZ90" s="173"/>
      <c r="BA90" s="173"/>
      <c r="BB90" s="173"/>
      <c r="BC90" s="173"/>
      <c r="BD90" s="173"/>
      <c r="BE90" s="173"/>
      <c r="BF90" s="173"/>
      <c r="BG90" s="173"/>
      <c r="BH90" s="173"/>
    </row>
    <row r="91" spans="1:60" outlineLevel="1">
      <c r="A91" s="192"/>
      <c r="B91" s="181"/>
      <c r="C91" s="207" t="s">
        <v>144</v>
      </c>
      <c r="D91" s="185"/>
      <c r="E91" s="189"/>
      <c r="F91" s="191"/>
      <c r="G91" s="194"/>
      <c r="H91" s="173"/>
      <c r="I91" s="173"/>
      <c r="J91" s="173"/>
      <c r="K91" s="173"/>
      <c r="L91" s="173"/>
      <c r="M91" s="173"/>
      <c r="N91" s="173"/>
      <c r="O91" s="173"/>
      <c r="P91" s="173"/>
      <c r="Q91" s="173"/>
      <c r="R91" s="173"/>
      <c r="S91" s="173"/>
      <c r="T91" s="173"/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  <c r="AF91" s="173"/>
      <c r="AG91" s="173"/>
      <c r="AH91" s="173"/>
      <c r="AI91" s="173"/>
      <c r="AJ91" s="173"/>
      <c r="AK91" s="173"/>
      <c r="AL91" s="173"/>
      <c r="AM91" s="173"/>
      <c r="AN91" s="173"/>
      <c r="AO91" s="173"/>
      <c r="AP91" s="173"/>
      <c r="AQ91" s="173"/>
      <c r="AR91" s="173"/>
      <c r="AS91" s="173"/>
      <c r="AT91" s="173"/>
      <c r="AU91" s="173"/>
      <c r="AV91" s="173"/>
      <c r="AW91" s="173"/>
      <c r="AX91" s="173"/>
      <c r="AY91" s="173"/>
      <c r="AZ91" s="173"/>
      <c r="BA91" s="173"/>
      <c r="BB91" s="173"/>
      <c r="BC91" s="173"/>
      <c r="BD91" s="173"/>
      <c r="BE91" s="173"/>
      <c r="BF91" s="173"/>
      <c r="BG91" s="173"/>
      <c r="BH91" s="173"/>
    </row>
    <row r="92" spans="1:60" outlineLevel="1">
      <c r="A92" s="192"/>
      <c r="B92" s="181"/>
      <c r="C92" s="208" t="s">
        <v>112</v>
      </c>
      <c r="D92" s="186"/>
      <c r="E92" s="190">
        <v>5.6849999999999996</v>
      </c>
      <c r="F92" s="191"/>
      <c r="G92" s="194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3"/>
      <c r="AH92" s="173"/>
      <c r="AI92" s="173"/>
      <c r="AJ92" s="173"/>
      <c r="AK92" s="173"/>
      <c r="AL92" s="173"/>
      <c r="AM92" s="173"/>
      <c r="AN92" s="173"/>
      <c r="AO92" s="173"/>
      <c r="AP92" s="173"/>
      <c r="AQ92" s="173"/>
      <c r="AR92" s="173"/>
      <c r="AS92" s="173"/>
      <c r="AT92" s="173"/>
      <c r="AU92" s="173"/>
      <c r="AV92" s="173"/>
      <c r="AW92" s="173"/>
      <c r="AX92" s="173"/>
      <c r="AY92" s="173"/>
      <c r="AZ92" s="173"/>
      <c r="BA92" s="173"/>
      <c r="BB92" s="173"/>
      <c r="BC92" s="173"/>
      <c r="BD92" s="173"/>
      <c r="BE92" s="173"/>
      <c r="BF92" s="173"/>
      <c r="BG92" s="173"/>
      <c r="BH92" s="173"/>
    </row>
    <row r="93" spans="1:60" outlineLevel="1">
      <c r="A93" s="192"/>
      <c r="B93" s="181"/>
      <c r="C93" s="207" t="s">
        <v>153</v>
      </c>
      <c r="D93" s="185"/>
      <c r="E93" s="189">
        <v>4.7374999999999998</v>
      </c>
      <c r="F93" s="191"/>
      <c r="G93" s="194"/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3"/>
      <c r="U93" s="173"/>
      <c r="V93" s="173"/>
      <c r="W93" s="173"/>
      <c r="X93" s="173"/>
      <c r="Y93" s="173"/>
      <c r="Z93" s="173"/>
      <c r="AA93" s="173"/>
      <c r="AB93" s="173"/>
      <c r="AC93" s="173"/>
      <c r="AD93" s="173"/>
      <c r="AE93" s="173"/>
      <c r="AF93" s="173"/>
      <c r="AG93" s="173"/>
      <c r="AH93" s="173"/>
      <c r="AI93" s="173"/>
      <c r="AJ93" s="173"/>
      <c r="AK93" s="173"/>
      <c r="AL93" s="173"/>
      <c r="AM93" s="173"/>
      <c r="AN93" s="173"/>
      <c r="AO93" s="173"/>
      <c r="AP93" s="173"/>
      <c r="AQ93" s="173"/>
      <c r="AR93" s="173"/>
      <c r="AS93" s="173"/>
      <c r="AT93" s="173"/>
      <c r="AU93" s="173"/>
      <c r="AV93" s="173"/>
      <c r="AW93" s="173"/>
      <c r="AX93" s="173"/>
      <c r="AY93" s="173"/>
      <c r="AZ93" s="173"/>
      <c r="BA93" s="173"/>
      <c r="BB93" s="173"/>
      <c r="BC93" s="173"/>
      <c r="BD93" s="173"/>
      <c r="BE93" s="173"/>
      <c r="BF93" s="173"/>
      <c r="BG93" s="173"/>
      <c r="BH93" s="173"/>
    </row>
    <row r="94" spans="1:60" outlineLevel="1">
      <c r="A94" s="192"/>
      <c r="B94" s="181"/>
      <c r="C94" s="207" t="s">
        <v>114</v>
      </c>
      <c r="D94" s="185"/>
      <c r="E94" s="189"/>
      <c r="F94" s="191"/>
      <c r="G94" s="194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3"/>
      <c r="U94" s="173"/>
      <c r="V94" s="173"/>
      <c r="W94" s="173"/>
      <c r="X94" s="173"/>
      <c r="Y94" s="173"/>
      <c r="Z94" s="173"/>
      <c r="AA94" s="173"/>
      <c r="AB94" s="173"/>
      <c r="AC94" s="173"/>
      <c r="AD94" s="173"/>
      <c r="AE94" s="173"/>
      <c r="AF94" s="173"/>
      <c r="AG94" s="173"/>
      <c r="AH94" s="173"/>
      <c r="AI94" s="173"/>
      <c r="AJ94" s="173"/>
      <c r="AK94" s="173"/>
      <c r="AL94" s="173"/>
      <c r="AM94" s="173"/>
      <c r="AN94" s="173"/>
      <c r="AO94" s="173"/>
      <c r="AP94" s="173"/>
      <c r="AQ94" s="173"/>
      <c r="AR94" s="173"/>
      <c r="AS94" s="173"/>
      <c r="AT94" s="173"/>
      <c r="AU94" s="173"/>
      <c r="AV94" s="173"/>
      <c r="AW94" s="173"/>
      <c r="AX94" s="173"/>
      <c r="AY94" s="173"/>
      <c r="AZ94" s="173"/>
      <c r="BA94" s="173"/>
      <c r="BB94" s="173"/>
      <c r="BC94" s="173"/>
      <c r="BD94" s="173"/>
      <c r="BE94" s="173"/>
      <c r="BF94" s="173"/>
      <c r="BG94" s="173"/>
      <c r="BH94" s="173"/>
    </row>
    <row r="95" spans="1:60" outlineLevel="1">
      <c r="A95" s="192"/>
      <c r="B95" s="181"/>
      <c r="C95" s="207" t="s">
        <v>151</v>
      </c>
      <c r="D95" s="185"/>
      <c r="E95" s="189"/>
      <c r="F95" s="191"/>
      <c r="G95" s="194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3"/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  <c r="AT95" s="173"/>
      <c r="AU95" s="173"/>
      <c r="AV95" s="173"/>
      <c r="AW95" s="173"/>
      <c r="AX95" s="173"/>
      <c r="AY95" s="173"/>
      <c r="AZ95" s="173"/>
      <c r="BA95" s="173"/>
      <c r="BB95" s="173"/>
      <c r="BC95" s="173"/>
      <c r="BD95" s="173"/>
      <c r="BE95" s="173"/>
      <c r="BF95" s="173"/>
      <c r="BG95" s="173"/>
      <c r="BH95" s="173"/>
    </row>
    <row r="96" spans="1:60" outlineLevel="1">
      <c r="A96" s="192"/>
      <c r="B96" s="181"/>
      <c r="C96" s="208" t="s">
        <v>112</v>
      </c>
      <c r="D96" s="186"/>
      <c r="E96" s="190">
        <v>4.7374999999999998</v>
      </c>
      <c r="F96" s="191"/>
      <c r="G96" s="194"/>
      <c r="H96" s="173"/>
      <c r="I96" s="173"/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3"/>
      <c r="AH96" s="173"/>
      <c r="AI96" s="173"/>
      <c r="AJ96" s="173"/>
      <c r="AK96" s="173"/>
      <c r="AL96" s="173"/>
      <c r="AM96" s="173"/>
      <c r="AN96" s="173"/>
      <c r="AO96" s="173"/>
      <c r="AP96" s="173"/>
      <c r="AQ96" s="173"/>
      <c r="AR96" s="173"/>
      <c r="AS96" s="173"/>
      <c r="AT96" s="173"/>
      <c r="AU96" s="173"/>
      <c r="AV96" s="173"/>
      <c r="AW96" s="173"/>
      <c r="AX96" s="173"/>
      <c r="AY96" s="173"/>
      <c r="AZ96" s="173"/>
      <c r="BA96" s="173"/>
      <c r="BB96" s="173"/>
      <c r="BC96" s="173"/>
      <c r="BD96" s="173"/>
      <c r="BE96" s="173"/>
      <c r="BF96" s="173"/>
      <c r="BG96" s="173"/>
      <c r="BH96" s="173"/>
    </row>
    <row r="97" spans="1:60" outlineLevel="1">
      <c r="A97" s="192"/>
      <c r="B97" s="181"/>
      <c r="C97" s="207" t="s">
        <v>154</v>
      </c>
      <c r="D97" s="185"/>
      <c r="E97" s="189">
        <v>6.42</v>
      </c>
      <c r="F97" s="191"/>
      <c r="G97" s="194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3"/>
      <c r="AH97" s="173"/>
      <c r="AI97" s="173"/>
      <c r="AJ97" s="173"/>
      <c r="AK97" s="173"/>
      <c r="AL97" s="173"/>
      <c r="AM97" s="173"/>
      <c r="AN97" s="173"/>
      <c r="AO97" s="173"/>
      <c r="AP97" s="173"/>
      <c r="AQ97" s="173"/>
      <c r="AR97" s="173"/>
      <c r="AS97" s="173"/>
      <c r="AT97" s="173"/>
      <c r="AU97" s="173"/>
      <c r="AV97" s="173"/>
      <c r="AW97" s="173"/>
      <c r="AX97" s="173"/>
      <c r="AY97" s="173"/>
      <c r="AZ97" s="173"/>
      <c r="BA97" s="173"/>
      <c r="BB97" s="173"/>
      <c r="BC97" s="173"/>
      <c r="BD97" s="173"/>
      <c r="BE97" s="173"/>
      <c r="BF97" s="173"/>
      <c r="BG97" s="173"/>
      <c r="BH97" s="173"/>
    </row>
    <row r="98" spans="1:60" outlineLevel="1">
      <c r="A98" s="192"/>
      <c r="B98" s="181"/>
      <c r="C98" s="207" t="s">
        <v>144</v>
      </c>
      <c r="D98" s="185"/>
      <c r="E98" s="189"/>
      <c r="F98" s="191"/>
      <c r="G98" s="194"/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3"/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  <c r="AT98" s="173"/>
      <c r="AU98" s="173"/>
      <c r="AV98" s="173"/>
      <c r="AW98" s="173"/>
      <c r="AX98" s="173"/>
      <c r="AY98" s="173"/>
      <c r="AZ98" s="173"/>
      <c r="BA98" s="173"/>
      <c r="BB98" s="173"/>
      <c r="BC98" s="173"/>
      <c r="BD98" s="173"/>
      <c r="BE98" s="173"/>
      <c r="BF98" s="173"/>
      <c r="BG98" s="173"/>
      <c r="BH98" s="173"/>
    </row>
    <row r="99" spans="1:60" outlineLevel="1">
      <c r="A99" s="192"/>
      <c r="B99" s="181"/>
      <c r="C99" s="208" t="s">
        <v>112</v>
      </c>
      <c r="D99" s="186"/>
      <c r="E99" s="190">
        <v>6.42</v>
      </c>
      <c r="F99" s="191"/>
      <c r="G99" s="194"/>
      <c r="H99" s="173"/>
      <c r="I99" s="173"/>
      <c r="J99" s="173"/>
      <c r="K99" s="173"/>
      <c r="L99" s="173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73"/>
      <c r="AH99" s="173"/>
      <c r="AI99" s="173"/>
      <c r="AJ99" s="173"/>
      <c r="AK99" s="173"/>
      <c r="AL99" s="173"/>
      <c r="AM99" s="173"/>
      <c r="AN99" s="173"/>
      <c r="AO99" s="173"/>
      <c r="AP99" s="173"/>
      <c r="AQ99" s="173"/>
      <c r="AR99" s="173"/>
      <c r="AS99" s="173"/>
      <c r="AT99" s="173"/>
      <c r="AU99" s="173"/>
      <c r="AV99" s="173"/>
      <c r="AW99" s="173"/>
      <c r="AX99" s="173"/>
      <c r="AY99" s="173"/>
      <c r="AZ99" s="173"/>
      <c r="BA99" s="173"/>
      <c r="BB99" s="173"/>
      <c r="BC99" s="173"/>
      <c r="BD99" s="173"/>
      <c r="BE99" s="173"/>
      <c r="BF99" s="173"/>
      <c r="BG99" s="173"/>
      <c r="BH99" s="173"/>
    </row>
    <row r="100" spans="1:60" outlineLevel="1">
      <c r="A100" s="192"/>
      <c r="B100" s="181"/>
      <c r="C100" s="207" t="s">
        <v>155</v>
      </c>
      <c r="D100" s="185"/>
      <c r="E100" s="189">
        <v>4.875</v>
      </c>
      <c r="F100" s="191"/>
      <c r="G100" s="194"/>
      <c r="H100" s="173"/>
      <c r="I100" s="173"/>
      <c r="J100" s="173"/>
      <c r="K100" s="173"/>
      <c r="L100" s="173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3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173"/>
      <c r="BE100" s="173"/>
      <c r="BF100" s="173"/>
      <c r="BG100" s="173"/>
      <c r="BH100" s="173"/>
    </row>
    <row r="101" spans="1:60">
      <c r="A101" s="193" t="s">
        <v>101</v>
      </c>
      <c r="B101" s="182" t="s">
        <v>70</v>
      </c>
      <c r="C101" s="206" t="s">
        <v>71</v>
      </c>
      <c r="D101" s="184"/>
      <c r="E101" s="188"/>
      <c r="F101" s="251">
        <f>SUM(G102:G108)</f>
        <v>597.35151000000008</v>
      </c>
      <c r="G101" s="252"/>
    </row>
    <row r="102" spans="1:60" outlineLevel="1">
      <c r="A102" s="192">
        <v>14</v>
      </c>
      <c r="B102" s="181" t="s">
        <v>156</v>
      </c>
      <c r="C102" s="205" t="s">
        <v>157</v>
      </c>
      <c r="D102" s="183" t="s">
        <v>110</v>
      </c>
      <c r="E102" s="187">
        <v>0.20763000000000001</v>
      </c>
      <c r="F102" s="191">
        <v>2877</v>
      </c>
      <c r="G102" s="194">
        <f>E102*F102</f>
        <v>597.35151000000008</v>
      </c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3"/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  <c r="AT102" s="173"/>
      <c r="AU102" s="173"/>
      <c r="AV102" s="173"/>
      <c r="AW102" s="173"/>
      <c r="AX102" s="173"/>
      <c r="AY102" s="173"/>
      <c r="AZ102" s="173"/>
      <c r="BA102" s="173"/>
      <c r="BB102" s="173"/>
      <c r="BC102" s="173"/>
      <c r="BD102" s="173"/>
      <c r="BE102" s="173"/>
      <c r="BF102" s="173"/>
      <c r="BG102" s="173"/>
      <c r="BH102" s="173"/>
    </row>
    <row r="103" spans="1:60" outlineLevel="1">
      <c r="A103" s="192"/>
      <c r="B103" s="181"/>
      <c r="C103" s="207" t="s">
        <v>158</v>
      </c>
      <c r="D103" s="185"/>
      <c r="E103" s="189"/>
      <c r="F103" s="191"/>
      <c r="G103" s="194"/>
      <c r="H103" s="173"/>
      <c r="I103" s="173"/>
      <c r="J103" s="173"/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3"/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  <c r="AT103" s="173"/>
      <c r="AU103" s="173"/>
      <c r="AV103" s="173"/>
      <c r="AW103" s="173"/>
      <c r="AX103" s="173"/>
      <c r="AY103" s="173"/>
      <c r="AZ103" s="173"/>
      <c r="BA103" s="173"/>
      <c r="BB103" s="173"/>
      <c r="BC103" s="173"/>
      <c r="BD103" s="173"/>
      <c r="BE103" s="173"/>
      <c r="BF103" s="173"/>
      <c r="BG103" s="173"/>
      <c r="BH103" s="173"/>
    </row>
    <row r="104" spans="1:60" outlineLevel="1">
      <c r="A104" s="192"/>
      <c r="B104" s="181"/>
      <c r="C104" s="208" t="s">
        <v>112</v>
      </c>
      <c r="D104" s="186"/>
      <c r="E104" s="190"/>
      <c r="F104" s="191"/>
      <c r="G104" s="194"/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73"/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  <c r="AT104" s="173"/>
      <c r="AU104" s="173"/>
      <c r="AV104" s="173"/>
      <c r="AW104" s="173"/>
      <c r="AX104" s="173"/>
      <c r="AY104" s="173"/>
      <c r="AZ104" s="173"/>
      <c r="BA104" s="173"/>
      <c r="BB104" s="173"/>
      <c r="BC104" s="173"/>
      <c r="BD104" s="173"/>
      <c r="BE104" s="173"/>
      <c r="BF104" s="173"/>
      <c r="BG104" s="173"/>
      <c r="BH104" s="173"/>
    </row>
    <row r="105" spans="1:60" outlineLevel="1">
      <c r="A105" s="192"/>
      <c r="B105" s="181"/>
      <c r="C105" s="207" t="s">
        <v>159</v>
      </c>
      <c r="D105" s="185"/>
      <c r="E105" s="189">
        <v>0.1053</v>
      </c>
      <c r="F105" s="191"/>
      <c r="G105" s="194"/>
      <c r="H105" s="173"/>
      <c r="I105" s="173"/>
      <c r="J105" s="173"/>
      <c r="K105" s="173"/>
      <c r="L105" s="173"/>
      <c r="M105" s="173"/>
      <c r="N105" s="173"/>
      <c r="O105" s="173"/>
      <c r="P105" s="173"/>
      <c r="Q105" s="173"/>
      <c r="R105" s="173"/>
      <c r="S105" s="173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3"/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3"/>
      <c r="AZ105" s="173"/>
      <c r="BA105" s="173"/>
      <c r="BB105" s="173"/>
      <c r="BC105" s="173"/>
      <c r="BD105" s="173"/>
      <c r="BE105" s="173"/>
      <c r="BF105" s="173"/>
      <c r="BG105" s="173"/>
      <c r="BH105" s="173"/>
    </row>
    <row r="106" spans="1:60" outlineLevel="1">
      <c r="A106" s="192"/>
      <c r="B106" s="181"/>
      <c r="C106" s="207" t="s">
        <v>160</v>
      </c>
      <c r="D106" s="185"/>
      <c r="E106" s="189"/>
      <c r="F106" s="191"/>
      <c r="G106" s="194"/>
      <c r="H106" s="173"/>
      <c r="I106" s="173"/>
      <c r="J106" s="173"/>
      <c r="K106" s="173"/>
      <c r="L106" s="173"/>
      <c r="M106" s="173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173"/>
      <c r="AH106" s="173"/>
      <c r="AI106" s="173"/>
      <c r="AJ106" s="173"/>
      <c r="AK106" s="173"/>
      <c r="AL106" s="173"/>
      <c r="AM106" s="173"/>
      <c r="AN106" s="173"/>
      <c r="AO106" s="173"/>
      <c r="AP106" s="173"/>
      <c r="AQ106" s="173"/>
      <c r="AR106" s="173"/>
      <c r="AS106" s="173"/>
      <c r="AT106" s="173"/>
      <c r="AU106" s="173"/>
      <c r="AV106" s="173"/>
      <c r="AW106" s="173"/>
      <c r="AX106" s="173"/>
      <c r="AY106" s="173"/>
      <c r="AZ106" s="173"/>
      <c r="BA106" s="173"/>
      <c r="BB106" s="173"/>
      <c r="BC106" s="173"/>
      <c r="BD106" s="173"/>
      <c r="BE106" s="173"/>
      <c r="BF106" s="173"/>
      <c r="BG106" s="173"/>
      <c r="BH106" s="173"/>
    </row>
    <row r="107" spans="1:60" outlineLevel="1">
      <c r="A107" s="192"/>
      <c r="B107" s="181"/>
      <c r="C107" s="208" t="s">
        <v>112</v>
      </c>
      <c r="D107" s="186"/>
      <c r="E107" s="190">
        <v>0.1053</v>
      </c>
      <c r="F107" s="191"/>
      <c r="G107" s="194"/>
      <c r="H107" s="173"/>
      <c r="I107" s="173"/>
      <c r="J107" s="173"/>
      <c r="K107" s="173"/>
      <c r="L107" s="173"/>
      <c r="M107" s="173"/>
      <c r="N107" s="173"/>
      <c r="O107" s="173"/>
      <c r="P107" s="173"/>
      <c r="Q107" s="173"/>
      <c r="R107" s="173"/>
      <c r="S107" s="173"/>
      <c r="T107" s="173"/>
      <c r="U107" s="173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/>
      <c r="AF107" s="173"/>
      <c r="AG107" s="173"/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3"/>
      <c r="AU107" s="173"/>
      <c r="AV107" s="173"/>
      <c r="AW107" s="173"/>
      <c r="AX107" s="173"/>
      <c r="AY107" s="173"/>
      <c r="AZ107" s="173"/>
      <c r="BA107" s="173"/>
      <c r="BB107" s="173"/>
      <c r="BC107" s="173"/>
      <c r="BD107" s="173"/>
      <c r="BE107" s="173"/>
      <c r="BF107" s="173"/>
      <c r="BG107" s="173"/>
      <c r="BH107" s="173"/>
    </row>
    <row r="108" spans="1:60" outlineLevel="1">
      <c r="A108" s="192"/>
      <c r="B108" s="181"/>
      <c r="C108" s="207" t="s">
        <v>161</v>
      </c>
      <c r="D108" s="185"/>
      <c r="E108" s="189">
        <v>0.1023</v>
      </c>
      <c r="F108" s="191"/>
      <c r="G108" s="194"/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3"/>
      <c r="S108" s="173"/>
      <c r="T108" s="173"/>
      <c r="U108" s="173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/>
      <c r="AF108" s="173"/>
      <c r="AG108" s="173"/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3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173"/>
      <c r="BE108" s="173"/>
      <c r="BF108" s="173"/>
      <c r="BG108" s="173"/>
      <c r="BH108" s="173"/>
    </row>
    <row r="109" spans="1:60">
      <c r="A109" s="193" t="s">
        <v>101</v>
      </c>
      <c r="B109" s="182" t="s">
        <v>72</v>
      </c>
      <c r="C109" s="206" t="s">
        <v>73</v>
      </c>
      <c r="D109" s="184"/>
      <c r="E109" s="188"/>
      <c r="F109" s="251">
        <f>SUM(G110:G116)</f>
        <v>449.86500000000001</v>
      </c>
      <c r="G109" s="252"/>
    </row>
    <row r="110" spans="1:60" outlineLevel="1">
      <c r="A110" s="192">
        <v>15</v>
      </c>
      <c r="B110" s="181" t="s">
        <v>162</v>
      </c>
      <c r="C110" s="205" t="s">
        <v>163</v>
      </c>
      <c r="D110" s="183" t="s">
        <v>121</v>
      </c>
      <c r="E110" s="187">
        <v>3.4605000000000001</v>
      </c>
      <c r="F110" s="191">
        <v>130</v>
      </c>
      <c r="G110" s="194">
        <f>E110*F110</f>
        <v>449.86500000000001</v>
      </c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/>
      <c r="AF110" s="173"/>
      <c r="AG110" s="173"/>
      <c r="AH110" s="173"/>
      <c r="AI110" s="173"/>
      <c r="AJ110" s="173"/>
      <c r="AK110" s="173"/>
      <c r="AL110" s="173"/>
      <c r="AM110" s="173"/>
      <c r="AN110" s="173"/>
      <c r="AO110" s="173"/>
      <c r="AP110" s="173"/>
      <c r="AQ110" s="173"/>
      <c r="AR110" s="173"/>
      <c r="AS110" s="173"/>
      <c r="AT110" s="173"/>
      <c r="AU110" s="173"/>
      <c r="AV110" s="173"/>
      <c r="AW110" s="173"/>
      <c r="AX110" s="173"/>
      <c r="AY110" s="173"/>
      <c r="AZ110" s="173"/>
      <c r="BA110" s="173"/>
      <c r="BB110" s="173"/>
      <c r="BC110" s="173"/>
      <c r="BD110" s="173"/>
      <c r="BE110" s="173"/>
      <c r="BF110" s="173"/>
      <c r="BG110" s="173"/>
      <c r="BH110" s="173"/>
    </row>
    <row r="111" spans="1:60" outlineLevel="1">
      <c r="A111" s="192"/>
      <c r="B111" s="181"/>
      <c r="C111" s="207" t="s">
        <v>158</v>
      </c>
      <c r="D111" s="185"/>
      <c r="E111" s="189"/>
      <c r="F111" s="191"/>
      <c r="G111" s="194"/>
      <c r="H111" s="173"/>
      <c r="I111" s="173"/>
      <c r="J111" s="173"/>
      <c r="K111" s="173"/>
      <c r="L111" s="173"/>
      <c r="M111" s="173"/>
      <c r="N111" s="173"/>
      <c r="O111" s="173"/>
      <c r="P111" s="173"/>
      <c r="Q111" s="173"/>
      <c r="R111" s="173"/>
      <c r="S111" s="173"/>
      <c r="T111" s="173"/>
      <c r="U111" s="173"/>
      <c r="V111" s="173"/>
      <c r="W111" s="173"/>
      <c r="X111" s="173"/>
      <c r="Y111" s="173"/>
      <c r="Z111" s="173"/>
      <c r="AA111" s="173"/>
      <c r="AB111" s="173"/>
      <c r="AC111" s="173"/>
      <c r="AD111" s="173"/>
      <c r="AE111" s="173"/>
      <c r="AF111" s="173"/>
      <c r="AG111" s="173"/>
      <c r="AH111" s="173"/>
      <c r="AI111" s="173"/>
      <c r="AJ111" s="173"/>
      <c r="AK111" s="173"/>
      <c r="AL111" s="173"/>
      <c r="AM111" s="173"/>
      <c r="AN111" s="173"/>
      <c r="AO111" s="173"/>
      <c r="AP111" s="173"/>
      <c r="AQ111" s="173"/>
      <c r="AR111" s="173"/>
      <c r="AS111" s="173"/>
      <c r="AT111" s="173"/>
      <c r="AU111" s="173"/>
      <c r="AV111" s="173"/>
      <c r="AW111" s="173"/>
      <c r="AX111" s="173"/>
      <c r="AY111" s="173"/>
      <c r="AZ111" s="173"/>
      <c r="BA111" s="173"/>
      <c r="BB111" s="173"/>
      <c r="BC111" s="173"/>
      <c r="BD111" s="173"/>
      <c r="BE111" s="173"/>
      <c r="BF111" s="173"/>
      <c r="BG111" s="173"/>
      <c r="BH111" s="173"/>
    </row>
    <row r="112" spans="1:60" outlineLevel="1">
      <c r="A112" s="192"/>
      <c r="B112" s="181"/>
      <c r="C112" s="208" t="s">
        <v>112</v>
      </c>
      <c r="D112" s="186"/>
      <c r="E112" s="190"/>
      <c r="F112" s="191"/>
      <c r="G112" s="194"/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/>
      <c r="AF112" s="173"/>
      <c r="AG112" s="173"/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3"/>
      <c r="BC112" s="173"/>
      <c r="BD112" s="173"/>
      <c r="BE112" s="173"/>
      <c r="BF112" s="173"/>
      <c r="BG112" s="173"/>
      <c r="BH112" s="173"/>
    </row>
    <row r="113" spans="1:60" outlineLevel="1">
      <c r="A113" s="192"/>
      <c r="B113" s="181"/>
      <c r="C113" s="207" t="s">
        <v>164</v>
      </c>
      <c r="D113" s="185"/>
      <c r="E113" s="189">
        <v>1.7549999999999999</v>
      </c>
      <c r="F113" s="191"/>
      <c r="G113" s="194"/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/>
      <c r="AF113" s="173"/>
      <c r="AG113" s="173"/>
      <c r="AH113" s="173"/>
      <c r="AI113" s="173"/>
      <c r="AJ113" s="173"/>
      <c r="AK113" s="173"/>
      <c r="AL113" s="173"/>
      <c r="AM113" s="173"/>
      <c r="AN113" s="173"/>
      <c r="AO113" s="173"/>
      <c r="AP113" s="173"/>
      <c r="AQ113" s="173"/>
      <c r="AR113" s="173"/>
      <c r="AS113" s="173"/>
      <c r="AT113" s="173"/>
      <c r="AU113" s="173"/>
      <c r="AV113" s="173"/>
      <c r="AW113" s="173"/>
      <c r="AX113" s="173"/>
      <c r="AY113" s="173"/>
      <c r="AZ113" s="173"/>
      <c r="BA113" s="173"/>
      <c r="BB113" s="173"/>
      <c r="BC113" s="173"/>
      <c r="BD113" s="173"/>
      <c r="BE113" s="173"/>
      <c r="BF113" s="173"/>
      <c r="BG113" s="173"/>
      <c r="BH113" s="173"/>
    </row>
    <row r="114" spans="1:60" outlineLevel="1">
      <c r="A114" s="192"/>
      <c r="B114" s="181"/>
      <c r="C114" s="207" t="s">
        <v>160</v>
      </c>
      <c r="D114" s="185"/>
      <c r="E114" s="189"/>
      <c r="F114" s="191"/>
      <c r="G114" s="194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</row>
    <row r="115" spans="1:60" outlineLevel="1">
      <c r="A115" s="192"/>
      <c r="B115" s="181"/>
      <c r="C115" s="208" t="s">
        <v>112</v>
      </c>
      <c r="D115" s="186"/>
      <c r="E115" s="190">
        <v>1.7549999999999999</v>
      </c>
      <c r="F115" s="191"/>
      <c r="G115" s="194"/>
      <c r="H115" s="173"/>
      <c r="I115" s="173"/>
      <c r="J115" s="173"/>
      <c r="K115" s="173"/>
      <c r="L115" s="173"/>
      <c r="M115" s="173"/>
      <c r="N115" s="173"/>
      <c r="O115" s="173"/>
      <c r="P115" s="173"/>
      <c r="Q115" s="173"/>
      <c r="R115" s="173"/>
      <c r="S115" s="173"/>
      <c r="T115" s="173"/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  <c r="AF115" s="173"/>
      <c r="AG115" s="173"/>
      <c r="AH115" s="173"/>
      <c r="AI115" s="173"/>
      <c r="AJ115" s="173"/>
      <c r="AK115" s="173"/>
      <c r="AL115" s="173"/>
      <c r="AM115" s="173"/>
      <c r="AN115" s="173"/>
      <c r="AO115" s="173"/>
      <c r="AP115" s="173"/>
      <c r="AQ115" s="173"/>
      <c r="AR115" s="173"/>
      <c r="AS115" s="173"/>
      <c r="AT115" s="173"/>
      <c r="AU115" s="173"/>
      <c r="AV115" s="173"/>
      <c r="AW115" s="173"/>
      <c r="AX115" s="173"/>
      <c r="AY115" s="173"/>
      <c r="AZ115" s="173"/>
      <c r="BA115" s="173"/>
      <c r="BB115" s="173"/>
      <c r="BC115" s="173"/>
      <c r="BD115" s="173"/>
      <c r="BE115" s="173"/>
      <c r="BF115" s="173"/>
      <c r="BG115" s="173"/>
      <c r="BH115" s="173"/>
    </row>
    <row r="116" spans="1:60" outlineLevel="1">
      <c r="A116" s="192"/>
      <c r="B116" s="181"/>
      <c r="C116" s="207" t="s">
        <v>165</v>
      </c>
      <c r="D116" s="185"/>
      <c r="E116" s="189">
        <v>1.7055</v>
      </c>
      <c r="F116" s="191"/>
      <c r="G116" s="194"/>
      <c r="H116" s="173"/>
      <c r="I116" s="173"/>
      <c r="J116" s="173"/>
      <c r="K116" s="173"/>
      <c r="L116" s="173"/>
      <c r="M116" s="173"/>
      <c r="N116" s="173"/>
      <c r="O116" s="173"/>
      <c r="P116" s="173"/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  <c r="AF116" s="173"/>
      <c r="AG116" s="173"/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3"/>
      <c r="AR116" s="173"/>
      <c r="AS116" s="173"/>
      <c r="AT116" s="173"/>
      <c r="AU116" s="173"/>
      <c r="AV116" s="173"/>
      <c r="AW116" s="173"/>
      <c r="AX116" s="173"/>
      <c r="AY116" s="173"/>
      <c r="AZ116" s="173"/>
      <c r="BA116" s="173"/>
      <c r="BB116" s="173"/>
      <c r="BC116" s="173"/>
      <c r="BD116" s="173"/>
      <c r="BE116" s="173"/>
      <c r="BF116" s="173"/>
      <c r="BG116" s="173"/>
      <c r="BH116" s="173"/>
    </row>
    <row r="117" spans="1:60">
      <c r="A117" s="193" t="s">
        <v>101</v>
      </c>
      <c r="B117" s="182" t="s">
        <v>74</v>
      </c>
      <c r="C117" s="206" t="s">
        <v>75</v>
      </c>
      <c r="D117" s="184"/>
      <c r="E117" s="188"/>
      <c r="F117" s="251">
        <f>SUM(G118:G132)</f>
        <v>1975.915</v>
      </c>
      <c r="G117" s="252"/>
    </row>
    <row r="118" spans="1:60" outlineLevel="1">
      <c r="A118" s="192">
        <v>16</v>
      </c>
      <c r="B118" s="181" t="s">
        <v>166</v>
      </c>
      <c r="C118" s="205" t="s">
        <v>167</v>
      </c>
      <c r="D118" s="183" t="s">
        <v>121</v>
      </c>
      <c r="E118" s="187">
        <v>3.4605000000000001</v>
      </c>
      <c r="F118" s="191">
        <v>62</v>
      </c>
      <c r="G118" s="194">
        <f>E118*F118</f>
        <v>214.55100000000002</v>
      </c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3"/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  <c r="AT118" s="173"/>
      <c r="AU118" s="173"/>
      <c r="AV118" s="173"/>
      <c r="AW118" s="173"/>
      <c r="AX118" s="173"/>
      <c r="AY118" s="173"/>
      <c r="AZ118" s="173"/>
      <c r="BA118" s="173"/>
      <c r="BB118" s="173"/>
      <c r="BC118" s="173"/>
      <c r="BD118" s="173"/>
      <c r="BE118" s="173"/>
      <c r="BF118" s="173"/>
      <c r="BG118" s="173"/>
      <c r="BH118" s="173"/>
    </row>
    <row r="119" spans="1:60" outlineLevel="1">
      <c r="A119" s="192"/>
      <c r="B119" s="181"/>
      <c r="C119" s="207" t="s">
        <v>158</v>
      </c>
      <c r="D119" s="185"/>
      <c r="E119" s="189"/>
      <c r="F119" s="191"/>
      <c r="G119" s="194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3"/>
      <c r="AR119" s="173"/>
      <c r="AS119" s="173"/>
      <c r="AT119" s="173"/>
      <c r="AU119" s="173"/>
      <c r="AV119" s="173"/>
      <c r="AW119" s="173"/>
      <c r="AX119" s="173"/>
      <c r="AY119" s="173"/>
      <c r="AZ119" s="173"/>
      <c r="BA119" s="173"/>
      <c r="BB119" s="173"/>
      <c r="BC119" s="173"/>
      <c r="BD119" s="173"/>
      <c r="BE119" s="173"/>
      <c r="BF119" s="173"/>
      <c r="BG119" s="173"/>
      <c r="BH119" s="173"/>
    </row>
    <row r="120" spans="1:60" outlineLevel="1">
      <c r="A120" s="192"/>
      <c r="B120" s="181"/>
      <c r="C120" s="208" t="s">
        <v>112</v>
      </c>
      <c r="D120" s="186"/>
      <c r="E120" s="190"/>
      <c r="F120" s="191"/>
      <c r="G120" s="194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3"/>
      <c r="AJ120" s="173"/>
      <c r="AK120" s="173"/>
      <c r="AL120" s="173"/>
      <c r="AM120" s="173"/>
      <c r="AN120" s="173"/>
      <c r="AO120" s="173"/>
      <c r="AP120" s="173"/>
      <c r="AQ120" s="173"/>
      <c r="AR120" s="173"/>
      <c r="AS120" s="173"/>
      <c r="AT120" s="173"/>
      <c r="AU120" s="173"/>
      <c r="AV120" s="173"/>
      <c r="AW120" s="173"/>
      <c r="AX120" s="173"/>
      <c r="AY120" s="173"/>
      <c r="AZ120" s="173"/>
      <c r="BA120" s="173"/>
      <c r="BB120" s="173"/>
      <c r="BC120" s="173"/>
      <c r="BD120" s="173"/>
      <c r="BE120" s="173"/>
      <c r="BF120" s="173"/>
      <c r="BG120" s="173"/>
      <c r="BH120" s="173"/>
    </row>
    <row r="121" spans="1:60" outlineLevel="1">
      <c r="A121" s="192"/>
      <c r="B121" s="181"/>
      <c r="C121" s="207" t="s">
        <v>164</v>
      </c>
      <c r="D121" s="185"/>
      <c r="E121" s="189">
        <v>1.7549999999999999</v>
      </c>
      <c r="F121" s="191"/>
      <c r="G121" s="194"/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3"/>
      <c r="T121" s="173"/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3"/>
      <c r="AE121" s="173"/>
      <c r="AF121" s="173"/>
      <c r="AG121" s="173"/>
      <c r="AH121" s="173"/>
      <c r="AI121" s="173"/>
      <c r="AJ121" s="173"/>
      <c r="AK121" s="173"/>
      <c r="AL121" s="173"/>
      <c r="AM121" s="173"/>
      <c r="AN121" s="173"/>
      <c r="AO121" s="173"/>
      <c r="AP121" s="173"/>
      <c r="AQ121" s="173"/>
      <c r="AR121" s="173"/>
      <c r="AS121" s="173"/>
      <c r="AT121" s="173"/>
      <c r="AU121" s="173"/>
      <c r="AV121" s="173"/>
      <c r="AW121" s="173"/>
      <c r="AX121" s="173"/>
      <c r="AY121" s="173"/>
      <c r="AZ121" s="173"/>
      <c r="BA121" s="173"/>
      <c r="BB121" s="173"/>
      <c r="BC121" s="173"/>
      <c r="BD121" s="173"/>
      <c r="BE121" s="173"/>
      <c r="BF121" s="173"/>
      <c r="BG121" s="173"/>
      <c r="BH121" s="173"/>
    </row>
    <row r="122" spans="1:60" outlineLevel="1">
      <c r="A122" s="192"/>
      <c r="B122" s="181"/>
      <c r="C122" s="207" t="s">
        <v>160</v>
      </c>
      <c r="D122" s="185"/>
      <c r="E122" s="189"/>
      <c r="F122" s="191"/>
      <c r="G122" s="194"/>
      <c r="H122" s="173"/>
      <c r="I122" s="173"/>
      <c r="J122" s="173"/>
      <c r="K122" s="173"/>
      <c r="L122" s="173"/>
      <c r="M122" s="173"/>
      <c r="N122" s="173"/>
      <c r="O122" s="173"/>
      <c r="P122" s="173"/>
      <c r="Q122" s="173"/>
      <c r="R122" s="173"/>
      <c r="S122" s="173"/>
      <c r="T122" s="173"/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  <c r="AF122" s="173"/>
      <c r="AG122" s="173"/>
      <c r="AH122" s="173"/>
      <c r="AI122" s="173"/>
      <c r="AJ122" s="173"/>
      <c r="AK122" s="173"/>
      <c r="AL122" s="173"/>
      <c r="AM122" s="173"/>
      <c r="AN122" s="173"/>
      <c r="AO122" s="173"/>
      <c r="AP122" s="173"/>
      <c r="AQ122" s="173"/>
      <c r="AR122" s="173"/>
      <c r="AS122" s="173"/>
      <c r="AT122" s="173"/>
      <c r="AU122" s="173"/>
      <c r="AV122" s="173"/>
      <c r="AW122" s="173"/>
      <c r="AX122" s="173"/>
      <c r="AY122" s="173"/>
      <c r="AZ122" s="173"/>
      <c r="BA122" s="173"/>
      <c r="BB122" s="173"/>
      <c r="BC122" s="173"/>
      <c r="BD122" s="173"/>
      <c r="BE122" s="173"/>
      <c r="BF122" s="173"/>
      <c r="BG122" s="173"/>
      <c r="BH122" s="173"/>
    </row>
    <row r="123" spans="1:60" outlineLevel="1">
      <c r="A123" s="192"/>
      <c r="B123" s="181"/>
      <c r="C123" s="208" t="s">
        <v>112</v>
      </c>
      <c r="D123" s="186"/>
      <c r="E123" s="190">
        <v>1.7549999999999999</v>
      </c>
      <c r="F123" s="191"/>
      <c r="G123" s="194"/>
      <c r="H123" s="173"/>
      <c r="I123" s="173"/>
      <c r="J123" s="173"/>
      <c r="K123" s="173"/>
      <c r="L123" s="173"/>
      <c r="M123" s="173"/>
      <c r="N123" s="173"/>
      <c r="O123" s="173"/>
      <c r="P123" s="173"/>
      <c r="Q123" s="173"/>
      <c r="R123" s="173"/>
      <c r="S123" s="173"/>
      <c r="T123" s="173"/>
      <c r="U123" s="173"/>
      <c r="V123" s="173"/>
      <c r="W123" s="173"/>
      <c r="X123" s="173"/>
      <c r="Y123" s="173"/>
      <c r="Z123" s="173"/>
      <c r="AA123" s="173"/>
      <c r="AB123" s="173"/>
      <c r="AC123" s="173"/>
      <c r="AD123" s="173"/>
      <c r="AE123" s="173"/>
      <c r="AF123" s="173"/>
      <c r="AG123" s="173"/>
      <c r="AH123" s="173"/>
      <c r="AI123" s="173"/>
      <c r="AJ123" s="173"/>
      <c r="AK123" s="173"/>
      <c r="AL123" s="173"/>
      <c r="AM123" s="173"/>
      <c r="AN123" s="173"/>
      <c r="AO123" s="173"/>
      <c r="AP123" s="173"/>
      <c r="AQ123" s="173"/>
      <c r="AR123" s="173"/>
      <c r="AS123" s="173"/>
      <c r="AT123" s="173"/>
      <c r="AU123" s="173"/>
      <c r="AV123" s="173"/>
      <c r="AW123" s="173"/>
      <c r="AX123" s="173"/>
      <c r="AY123" s="173"/>
      <c r="AZ123" s="173"/>
      <c r="BA123" s="173"/>
      <c r="BB123" s="173"/>
      <c r="BC123" s="173"/>
      <c r="BD123" s="173"/>
      <c r="BE123" s="173"/>
      <c r="BF123" s="173"/>
      <c r="BG123" s="173"/>
      <c r="BH123" s="173"/>
    </row>
    <row r="124" spans="1:60" outlineLevel="1">
      <c r="A124" s="192"/>
      <c r="B124" s="181"/>
      <c r="C124" s="207" t="s">
        <v>165</v>
      </c>
      <c r="D124" s="185"/>
      <c r="E124" s="189">
        <v>1.7055</v>
      </c>
      <c r="F124" s="191"/>
      <c r="G124" s="194"/>
      <c r="H124" s="173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173"/>
      <c r="AA124" s="173"/>
      <c r="AB124" s="173"/>
      <c r="AC124" s="173"/>
      <c r="AD124" s="173"/>
      <c r="AE124" s="173"/>
      <c r="AF124" s="173"/>
      <c r="AG124" s="173"/>
      <c r="AH124" s="173"/>
      <c r="AI124" s="173"/>
      <c r="AJ124" s="173"/>
      <c r="AK124" s="173"/>
      <c r="AL124" s="173"/>
      <c r="AM124" s="173"/>
      <c r="AN124" s="173"/>
      <c r="AO124" s="173"/>
      <c r="AP124" s="173"/>
      <c r="AQ124" s="173"/>
      <c r="AR124" s="173"/>
      <c r="AS124" s="173"/>
      <c r="AT124" s="173"/>
      <c r="AU124" s="173"/>
      <c r="AV124" s="173"/>
      <c r="AW124" s="173"/>
      <c r="AX124" s="173"/>
      <c r="AY124" s="173"/>
      <c r="AZ124" s="173"/>
      <c r="BA124" s="173"/>
      <c r="BB124" s="173"/>
      <c r="BC124" s="173"/>
      <c r="BD124" s="173"/>
      <c r="BE124" s="173"/>
      <c r="BF124" s="173"/>
      <c r="BG124" s="173"/>
      <c r="BH124" s="173"/>
    </row>
    <row r="125" spans="1:60" outlineLevel="1">
      <c r="A125" s="192">
        <v>17</v>
      </c>
      <c r="B125" s="181" t="s">
        <v>168</v>
      </c>
      <c r="C125" s="205" t="s">
        <v>169</v>
      </c>
      <c r="D125" s="183" t="s">
        <v>104</v>
      </c>
      <c r="E125" s="187">
        <v>2</v>
      </c>
      <c r="F125" s="191"/>
      <c r="G125" s="194">
        <v>1180</v>
      </c>
      <c r="H125" s="173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  <c r="AF125" s="173"/>
      <c r="AG125" s="173"/>
      <c r="AH125" s="173"/>
      <c r="AI125" s="173"/>
      <c r="AJ125" s="173"/>
      <c r="AK125" s="173"/>
      <c r="AL125" s="173"/>
      <c r="AM125" s="173"/>
      <c r="AN125" s="173"/>
      <c r="AO125" s="173"/>
      <c r="AP125" s="173"/>
      <c r="AQ125" s="173"/>
      <c r="AR125" s="173"/>
      <c r="AS125" s="173"/>
      <c r="AT125" s="173"/>
      <c r="AU125" s="173"/>
      <c r="AV125" s="173"/>
      <c r="AW125" s="173"/>
      <c r="AX125" s="173"/>
      <c r="AY125" s="173"/>
      <c r="AZ125" s="173"/>
      <c r="BA125" s="173"/>
      <c r="BB125" s="173"/>
      <c r="BC125" s="173"/>
      <c r="BD125" s="173"/>
      <c r="BE125" s="173"/>
      <c r="BF125" s="173"/>
      <c r="BG125" s="173"/>
      <c r="BH125" s="173"/>
    </row>
    <row r="126" spans="1:60" outlineLevel="1">
      <c r="A126" s="192">
        <v>18</v>
      </c>
      <c r="B126" s="181" t="s">
        <v>170</v>
      </c>
      <c r="C126" s="205" t="s">
        <v>171</v>
      </c>
      <c r="D126" s="183" t="s">
        <v>121</v>
      </c>
      <c r="E126" s="187">
        <v>6.9210000000000003</v>
      </c>
      <c r="F126" s="191">
        <v>84</v>
      </c>
      <c r="G126" s="194">
        <f>E126*F126</f>
        <v>581.36400000000003</v>
      </c>
      <c r="H126" s="173"/>
      <c r="I126" s="173"/>
      <c r="J126" s="173"/>
      <c r="K126" s="173"/>
      <c r="L126" s="173"/>
      <c r="M126" s="173"/>
      <c r="N126" s="173"/>
      <c r="O126" s="173"/>
      <c r="P126" s="173"/>
      <c r="Q126" s="173"/>
      <c r="R126" s="173"/>
      <c r="S126" s="173"/>
      <c r="T126" s="173"/>
      <c r="U126" s="173"/>
      <c r="V126" s="173"/>
      <c r="W126" s="173"/>
      <c r="X126" s="173"/>
      <c r="Y126" s="173"/>
      <c r="Z126" s="173"/>
      <c r="AA126" s="173"/>
      <c r="AB126" s="173"/>
      <c r="AC126" s="173"/>
      <c r="AD126" s="173"/>
      <c r="AE126" s="173"/>
      <c r="AF126" s="173"/>
      <c r="AG126" s="173"/>
      <c r="AH126" s="173"/>
      <c r="AI126" s="173"/>
      <c r="AJ126" s="173"/>
      <c r="AK126" s="173"/>
      <c r="AL126" s="173"/>
      <c r="AM126" s="173"/>
      <c r="AN126" s="173"/>
      <c r="AO126" s="173"/>
      <c r="AP126" s="173"/>
      <c r="AQ126" s="173"/>
      <c r="AR126" s="173"/>
      <c r="AS126" s="173"/>
      <c r="AT126" s="173"/>
      <c r="AU126" s="173"/>
      <c r="AV126" s="173"/>
      <c r="AW126" s="173"/>
      <c r="AX126" s="173"/>
      <c r="AY126" s="173"/>
      <c r="AZ126" s="173"/>
      <c r="BA126" s="173"/>
      <c r="BB126" s="173"/>
      <c r="BC126" s="173"/>
      <c r="BD126" s="173"/>
      <c r="BE126" s="173"/>
      <c r="BF126" s="173"/>
      <c r="BG126" s="173"/>
      <c r="BH126" s="173"/>
    </row>
    <row r="127" spans="1:60" outlineLevel="1">
      <c r="A127" s="192"/>
      <c r="B127" s="181"/>
      <c r="C127" s="207" t="s">
        <v>158</v>
      </c>
      <c r="D127" s="185"/>
      <c r="E127" s="189"/>
      <c r="F127" s="191"/>
      <c r="G127" s="194"/>
      <c r="H127" s="173"/>
      <c r="I127" s="173"/>
      <c r="J127" s="173"/>
      <c r="K127" s="173"/>
      <c r="L127" s="173"/>
      <c r="M127" s="173"/>
      <c r="N127" s="173"/>
      <c r="O127" s="173"/>
      <c r="P127" s="173"/>
      <c r="Q127" s="173"/>
      <c r="R127" s="173"/>
      <c r="S127" s="173"/>
      <c r="T127" s="173"/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  <c r="AF127" s="173"/>
      <c r="AG127" s="173"/>
      <c r="AH127" s="173"/>
      <c r="AI127" s="173"/>
      <c r="AJ127" s="173"/>
      <c r="AK127" s="173"/>
      <c r="AL127" s="173"/>
      <c r="AM127" s="173"/>
      <c r="AN127" s="173"/>
      <c r="AO127" s="173"/>
      <c r="AP127" s="173"/>
      <c r="AQ127" s="173"/>
      <c r="AR127" s="173"/>
      <c r="AS127" s="173"/>
      <c r="AT127" s="173"/>
      <c r="AU127" s="173"/>
      <c r="AV127" s="173"/>
      <c r="AW127" s="173"/>
      <c r="AX127" s="173"/>
      <c r="AY127" s="173"/>
      <c r="AZ127" s="173"/>
      <c r="BA127" s="173"/>
      <c r="BB127" s="173"/>
      <c r="BC127" s="173"/>
      <c r="BD127" s="173"/>
      <c r="BE127" s="173"/>
      <c r="BF127" s="173"/>
      <c r="BG127" s="173"/>
      <c r="BH127" s="173"/>
    </row>
    <row r="128" spans="1:60" outlineLevel="1">
      <c r="A128" s="192"/>
      <c r="B128" s="181"/>
      <c r="C128" s="208" t="s">
        <v>112</v>
      </c>
      <c r="D128" s="186"/>
      <c r="E128" s="190"/>
      <c r="F128" s="191"/>
      <c r="G128" s="194"/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  <c r="AA128" s="173"/>
      <c r="AB128" s="173"/>
      <c r="AC128" s="173"/>
      <c r="AD128" s="173"/>
      <c r="AE128" s="173"/>
      <c r="AF128" s="173"/>
      <c r="AG128" s="173"/>
      <c r="AH128" s="173"/>
      <c r="AI128" s="173"/>
      <c r="AJ128" s="173"/>
      <c r="AK128" s="173"/>
      <c r="AL128" s="173"/>
      <c r="AM128" s="173"/>
      <c r="AN128" s="173"/>
      <c r="AO128" s="173"/>
      <c r="AP128" s="173"/>
      <c r="AQ128" s="173"/>
      <c r="AR128" s="173"/>
      <c r="AS128" s="173"/>
      <c r="AT128" s="173"/>
      <c r="AU128" s="173"/>
      <c r="AV128" s="173"/>
      <c r="AW128" s="173"/>
      <c r="AX128" s="173"/>
      <c r="AY128" s="173"/>
      <c r="AZ128" s="173"/>
      <c r="BA128" s="173"/>
      <c r="BB128" s="173"/>
      <c r="BC128" s="173"/>
      <c r="BD128" s="173"/>
      <c r="BE128" s="173"/>
      <c r="BF128" s="173"/>
      <c r="BG128" s="173"/>
      <c r="BH128" s="173"/>
    </row>
    <row r="129" spans="1:60" outlineLevel="1">
      <c r="A129" s="192"/>
      <c r="B129" s="181"/>
      <c r="C129" s="207" t="s">
        <v>172</v>
      </c>
      <c r="D129" s="185"/>
      <c r="E129" s="189">
        <v>3.51</v>
      </c>
      <c r="F129" s="191"/>
      <c r="G129" s="194"/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  <c r="R129" s="173"/>
      <c r="S129" s="173"/>
      <c r="T129" s="173"/>
      <c r="U129" s="173"/>
      <c r="V129" s="173"/>
      <c r="W129" s="173"/>
      <c r="X129" s="173"/>
      <c r="Y129" s="173"/>
      <c r="Z129" s="173"/>
      <c r="AA129" s="173"/>
      <c r="AB129" s="173"/>
      <c r="AC129" s="173"/>
      <c r="AD129" s="173"/>
      <c r="AE129" s="173"/>
      <c r="AF129" s="173"/>
      <c r="AG129" s="173"/>
      <c r="AH129" s="173"/>
      <c r="AI129" s="173"/>
      <c r="AJ129" s="173"/>
      <c r="AK129" s="173"/>
      <c r="AL129" s="173"/>
      <c r="AM129" s="173"/>
      <c r="AN129" s="173"/>
      <c r="AO129" s="173"/>
      <c r="AP129" s="173"/>
      <c r="AQ129" s="173"/>
      <c r="AR129" s="173"/>
      <c r="AS129" s="173"/>
      <c r="AT129" s="173"/>
      <c r="AU129" s="173"/>
      <c r="AV129" s="173"/>
      <c r="AW129" s="173"/>
      <c r="AX129" s="173"/>
      <c r="AY129" s="173"/>
      <c r="AZ129" s="173"/>
      <c r="BA129" s="173"/>
      <c r="BB129" s="173"/>
      <c r="BC129" s="173"/>
      <c r="BD129" s="173"/>
      <c r="BE129" s="173"/>
      <c r="BF129" s="173"/>
      <c r="BG129" s="173"/>
      <c r="BH129" s="173"/>
    </row>
    <row r="130" spans="1:60" outlineLevel="1">
      <c r="A130" s="192"/>
      <c r="B130" s="181"/>
      <c r="C130" s="207" t="s">
        <v>160</v>
      </c>
      <c r="D130" s="185"/>
      <c r="E130" s="189"/>
      <c r="F130" s="191"/>
      <c r="G130" s="194"/>
      <c r="H130" s="173"/>
      <c r="I130" s="173"/>
      <c r="J130" s="173"/>
      <c r="K130" s="173"/>
      <c r="L130" s="173"/>
      <c r="M130" s="173"/>
      <c r="N130" s="173"/>
      <c r="O130" s="173"/>
      <c r="P130" s="173"/>
      <c r="Q130" s="173"/>
      <c r="R130" s="173"/>
      <c r="S130" s="173"/>
      <c r="T130" s="173"/>
      <c r="U130" s="173"/>
      <c r="V130" s="173"/>
      <c r="W130" s="173"/>
      <c r="X130" s="173"/>
      <c r="Y130" s="173"/>
      <c r="Z130" s="173"/>
      <c r="AA130" s="173"/>
      <c r="AB130" s="173"/>
      <c r="AC130" s="173"/>
      <c r="AD130" s="173"/>
      <c r="AE130" s="173"/>
      <c r="AF130" s="173"/>
      <c r="AG130" s="173"/>
      <c r="AH130" s="173"/>
      <c r="AI130" s="173"/>
      <c r="AJ130" s="173"/>
      <c r="AK130" s="173"/>
      <c r="AL130" s="173"/>
      <c r="AM130" s="173"/>
      <c r="AN130" s="173"/>
      <c r="AO130" s="173"/>
      <c r="AP130" s="173"/>
      <c r="AQ130" s="173"/>
      <c r="AR130" s="173"/>
      <c r="AS130" s="173"/>
      <c r="AT130" s="173"/>
      <c r="AU130" s="173"/>
      <c r="AV130" s="173"/>
      <c r="AW130" s="173"/>
      <c r="AX130" s="173"/>
      <c r="AY130" s="173"/>
      <c r="AZ130" s="173"/>
      <c r="BA130" s="173"/>
      <c r="BB130" s="173"/>
      <c r="BC130" s="173"/>
      <c r="BD130" s="173"/>
      <c r="BE130" s="173"/>
      <c r="BF130" s="173"/>
      <c r="BG130" s="173"/>
      <c r="BH130" s="173"/>
    </row>
    <row r="131" spans="1:60" outlineLevel="1">
      <c r="A131" s="192"/>
      <c r="B131" s="181"/>
      <c r="C131" s="208" t="s">
        <v>112</v>
      </c>
      <c r="D131" s="186"/>
      <c r="E131" s="190">
        <v>3.51</v>
      </c>
      <c r="F131" s="191"/>
      <c r="G131" s="194"/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3"/>
      <c r="S131" s="173"/>
      <c r="T131" s="173"/>
      <c r="U131" s="173"/>
      <c r="V131" s="173"/>
      <c r="W131" s="173"/>
      <c r="X131" s="173"/>
      <c r="Y131" s="173"/>
      <c r="Z131" s="173"/>
      <c r="AA131" s="173"/>
      <c r="AB131" s="173"/>
      <c r="AC131" s="173"/>
      <c r="AD131" s="173"/>
      <c r="AE131" s="173"/>
      <c r="AF131" s="173"/>
      <c r="AG131" s="173"/>
      <c r="AH131" s="173"/>
      <c r="AI131" s="173"/>
      <c r="AJ131" s="173"/>
      <c r="AK131" s="173"/>
      <c r="AL131" s="173"/>
      <c r="AM131" s="173"/>
      <c r="AN131" s="173"/>
      <c r="AO131" s="173"/>
      <c r="AP131" s="173"/>
      <c r="AQ131" s="173"/>
      <c r="AR131" s="173"/>
      <c r="AS131" s="173"/>
      <c r="AT131" s="173"/>
      <c r="AU131" s="173"/>
      <c r="AV131" s="173"/>
      <c r="AW131" s="173"/>
      <c r="AX131" s="173"/>
      <c r="AY131" s="173"/>
      <c r="AZ131" s="173"/>
      <c r="BA131" s="173"/>
      <c r="BB131" s="173"/>
      <c r="BC131" s="173"/>
      <c r="BD131" s="173"/>
      <c r="BE131" s="173"/>
      <c r="BF131" s="173"/>
      <c r="BG131" s="173"/>
      <c r="BH131" s="173"/>
    </row>
    <row r="132" spans="1:60" outlineLevel="1">
      <c r="A132" s="192"/>
      <c r="B132" s="181"/>
      <c r="C132" s="207" t="s">
        <v>173</v>
      </c>
      <c r="D132" s="185"/>
      <c r="E132" s="189">
        <v>3.411</v>
      </c>
      <c r="F132" s="191"/>
      <c r="G132" s="194"/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  <c r="AA132" s="173"/>
      <c r="AB132" s="173"/>
      <c r="AC132" s="173"/>
      <c r="AD132" s="173"/>
      <c r="AE132" s="173"/>
      <c r="AF132" s="173"/>
      <c r="AG132" s="173"/>
      <c r="AH132" s="173"/>
      <c r="AI132" s="173"/>
      <c r="AJ132" s="173"/>
      <c r="AK132" s="173"/>
      <c r="AL132" s="173"/>
      <c r="AM132" s="173"/>
      <c r="AN132" s="173"/>
      <c r="AO132" s="173"/>
      <c r="AP132" s="173"/>
      <c r="AQ132" s="173"/>
      <c r="AR132" s="173"/>
      <c r="AS132" s="173"/>
      <c r="AT132" s="173"/>
      <c r="AU132" s="173"/>
      <c r="AV132" s="173"/>
      <c r="AW132" s="173"/>
      <c r="AX132" s="173"/>
      <c r="AY132" s="173"/>
      <c r="AZ132" s="173"/>
      <c r="BA132" s="173"/>
      <c r="BB132" s="173"/>
      <c r="BC132" s="173"/>
      <c r="BD132" s="173"/>
      <c r="BE132" s="173"/>
      <c r="BF132" s="173"/>
      <c r="BG132" s="173"/>
      <c r="BH132" s="173"/>
    </row>
    <row r="133" spans="1:60">
      <c r="A133" s="193" t="s">
        <v>101</v>
      </c>
      <c r="B133" s="182" t="s">
        <v>76</v>
      </c>
      <c r="C133" s="206" t="s">
        <v>77</v>
      </c>
      <c r="D133" s="184"/>
      <c r="E133" s="188"/>
      <c r="F133" s="251">
        <f>SUM(G134:G171)</f>
        <v>5758.3761599999998</v>
      </c>
      <c r="G133" s="252"/>
    </row>
    <row r="134" spans="1:60" outlineLevel="1">
      <c r="A134" s="192">
        <v>19</v>
      </c>
      <c r="B134" s="181" t="s">
        <v>174</v>
      </c>
      <c r="C134" s="205" t="s">
        <v>175</v>
      </c>
      <c r="D134" s="183" t="s">
        <v>110</v>
      </c>
      <c r="E134" s="187">
        <v>0.20763000000000001</v>
      </c>
      <c r="F134" s="191">
        <v>1632</v>
      </c>
      <c r="G134" s="194">
        <f>E134*F134</f>
        <v>338.85216000000003</v>
      </c>
      <c r="H134" s="173"/>
      <c r="I134" s="173"/>
      <c r="J134" s="173"/>
      <c r="K134" s="173"/>
      <c r="L134" s="173"/>
      <c r="M134" s="173"/>
      <c r="N134" s="173"/>
      <c r="O134" s="173"/>
      <c r="P134" s="173"/>
      <c r="Q134" s="173"/>
      <c r="R134" s="173"/>
      <c r="S134" s="173"/>
      <c r="T134" s="173"/>
      <c r="U134" s="173"/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/>
      <c r="AF134" s="173"/>
      <c r="AG134" s="173"/>
      <c r="AH134" s="173"/>
      <c r="AI134" s="173"/>
      <c r="AJ134" s="173"/>
      <c r="AK134" s="173"/>
      <c r="AL134" s="173"/>
      <c r="AM134" s="173"/>
      <c r="AN134" s="173"/>
      <c r="AO134" s="173"/>
      <c r="AP134" s="173"/>
      <c r="AQ134" s="173"/>
      <c r="AR134" s="173"/>
      <c r="AS134" s="173"/>
      <c r="AT134" s="173"/>
      <c r="AU134" s="173"/>
      <c r="AV134" s="173"/>
      <c r="AW134" s="173"/>
      <c r="AX134" s="173"/>
      <c r="AY134" s="173"/>
      <c r="AZ134" s="173"/>
      <c r="BA134" s="173"/>
      <c r="BB134" s="173"/>
      <c r="BC134" s="173"/>
      <c r="BD134" s="173"/>
      <c r="BE134" s="173"/>
      <c r="BF134" s="173"/>
      <c r="BG134" s="173"/>
      <c r="BH134" s="173"/>
    </row>
    <row r="135" spans="1:60" outlineLevel="1">
      <c r="A135" s="192"/>
      <c r="B135" s="181"/>
      <c r="C135" s="207" t="s">
        <v>158</v>
      </c>
      <c r="D135" s="185"/>
      <c r="E135" s="189"/>
      <c r="F135" s="191"/>
      <c r="G135" s="194"/>
      <c r="H135" s="173"/>
      <c r="I135" s="173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3"/>
      <c r="U135" s="173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/>
      <c r="AF135" s="173"/>
      <c r="AG135" s="173"/>
      <c r="AH135" s="173"/>
      <c r="AI135" s="173"/>
      <c r="AJ135" s="173"/>
      <c r="AK135" s="173"/>
      <c r="AL135" s="173"/>
      <c r="AM135" s="173"/>
      <c r="AN135" s="173"/>
      <c r="AO135" s="173"/>
      <c r="AP135" s="173"/>
      <c r="AQ135" s="173"/>
      <c r="AR135" s="173"/>
      <c r="AS135" s="173"/>
      <c r="AT135" s="173"/>
      <c r="AU135" s="173"/>
      <c r="AV135" s="173"/>
      <c r="AW135" s="173"/>
      <c r="AX135" s="173"/>
      <c r="AY135" s="173"/>
      <c r="AZ135" s="173"/>
      <c r="BA135" s="173"/>
      <c r="BB135" s="173"/>
      <c r="BC135" s="173"/>
      <c r="BD135" s="173"/>
      <c r="BE135" s="173"/>
      <c r="BF135" s="173"/>
      <c r="BG135" s="173"/>
      <c r="BH135" s="173"/>
    </row>
    <row r="136" spans="1:60" outlineLevel="1">
      <c r="A136" s="192"/>
      <c r="B136" s="181"/>
      <c r="C136" s="208" t="s">
        <v>112</v>
      </c>
      <c r="D136" s="186"/>
      <c r="E136" s="190"/>
      <c r="F136" s="191"/>
      <c r="G136" s="194"/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173"/>
      <c r="AA136" s="173"/>
      <c r="AB136" s="173"/>
      <c r="AC136" s="173"/>
      <c r="AD136" s="173"/>
      <c r="AE136" s="173"/>
      <c r="AF136" s="173"/>
      <c r="AG136" s="173"/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  <c r="AT136" s="173"/>
      <c r="AU136" s="173"/>
      <c r="AV136" s="173"/>
      <c r="AW136" s="173"/>
      <c r="AX136" s="173"/>
      <c r="AY136" s="173"/>
      <c r="AZ136" s="173"/>
      <c r="BA136" s="173"/>
      <c r="BB136" s="173"/>
      <c r="BC136" s="173"/>
      <c r="BD136" s="173"/>
      <c r="BE136" s="173"/>
      <c r="BF136" s="173"/>
      <c r="BG136" s="173"/>
      <c r="BH136" s="173"/>
    </row>
    <row r="137" spans="1:60" outlineLevel="1">
      <c r="A137" s="192"/>
      <c r="B137" s="181"/>
      <c r="C137" s="207" t="s">
        <v>159</v>
      </c>
      <c r="D137" s="185"/>
      <c r="E137" s="189">
        <v>0.1053</v>
      </c>
      <c r="F137" s="191"/>
      <c r="G137" s="194"/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173"/>
      <c r="AA137" s="173"/>
      <c r="AB137" s="173"/>
      <c r="AC137" s="173"/>
      <c r="AD137" s="173"/>
      <c r="AE137" s="173"/>
      <c r="AF137" s="173"/>
      <c r="AG137" s="173"/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3"/>
      <c r="BH137" s="173"/>
    </row>
    <row r="138" spans="1:60" outlineLevel="1">
      <c r="A138" s="192"/>
      <c r="B138" s="181"/>
      <c r="C138" s="207" t="s">
        <v>160</v>
      </c>
      <c r="D138" s="185"/>
      <c r="E138" s="189"/>
      <c r="F138" s="191"/>
      <c r="G138" s="194"/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3"/>
      <c r="S138" s="173"/>
      <c r="T138" s="173"/>
      <c r="U138" s="173"/>
      <c r="V138" s="173"/>
      <c r="W138" s="173"/>
      <c r="X138" s="173"/>
      <c r="Y138" s="173"/>
      <c r="Z138" s="173"/>
      <c r="AA138" s="173"/>
      <c r="AB138" s="173"/>
      <c r="AC138" s="173"/>
      <c r="AD138" s="173"/>
      <c r="AE138" s="173"/>
      <c r="AF138" s="173"/>
      <c r="AG138" s="173"/>
      <c r="AH138" s="173"/>
      <c r="AI138" s="173"/>
      <c r="AJ138" s="173"/>
      <c r="AK138" s="173"/>
      <c r="AL138" s="173"/>
      <c r="AM138" s="173"/>
      <c r="AN138" s="173"/>
      <c r="AO138" s="173"/>
      <c r="AP138" s="173"/>
      <c r="AQ138" s="173"/>
      <c r="AR138" s="173"/>
      <c r="AS138" s="173"/>
      <c r="AT138" s="173"/>
      <c r="AU138" s="173"/>
      <c r="AV138" s="173"/>
      <c r="AW138" s="173"/>
      <c r="AX138" s="173"/>
      <c r="AY138" s="173"/>
      <c r="AZ138" s="173"/>
      <c r="BA138" s="173"/>
      <c r="BB138" s="173"/>
      <c r="BC138" s="173"/>
      <c r="BD138" s="173"/>
      <c r="BE138" s="173"/>
      <c r="BF138" s="173"/>
      <c r="BG138" s="173"/>
      <c r="BH138" s="173"/>
    </row>
    <row r="139" spans="1:60" outlineLevel="1">
      <c r="A139" s="192"/>
      <c r="B139" s="181"/>
      <c r="C139" s="208" t="s">
        <v>112</v>
      </c>
      <c r="D139" s="186"/>
      <c r="E139" s="190">
        <v>0.1053</v>
      </c>
      <c r="F139" s="191"/>
      <c r="G139" s="194"/>
      <c r="H139" s="173"/>
      <c r="I139" s="173"/>
      <c r="J139" s="173"/>
      <c r="K139" s="173"/>
      <c r="L139" s="173"/>
      <c r="M139" s="173"/>
      <c r="N139" s="173"/>
      <c r="O139" s="173"/>
      <c r="P139" s="173"/>
      <c r="Q139" s="173"/>
      <c r="R139" s="173"/>
      <c r="S139" s="173"/>
      <c r="T139" s="173"/>
      <c r="U139" s="173"/>
      <c r="V139" s="173"/>
      <c r="W139" s="173"/>
      <c r="X139" s="173"/>
      <c r="Y139" s="173"/>
      <c r="Z139" s="173"/>
      <c r="AA139" s="173"/>
      <c r="AB139" s="173"/>
      <c r="AC139" s="173"/>
      <c r="AD139" s="173"/>
      <c r="AE139" s="173"/>
      <c r="AF139" s="173"/>
      <c r="AG139" s="173"/>
      <c r="AH139" s="173"/>
      <c r="AI139" s="173"/>
      <c r="AJ139" s="173"/>
      <c r="AK139" s="173"/>
      <c r="AL139" s="173"/>
      <c r="AM139" s="173"/>
      <c r="AN139" s="173"/>
      <c r="AO139" s="173"/>
      <c r="AP139" s="173"/>
      <c r="AQ139" s="173"/>
      <c r="AR139" s="173"/>
      <c r="AS139" s="173"/>
      <c r="AT139" s="173"/>
      <c r="AU139" s="173"/>
      <c r="AV139" s="173"/>
      <c r="AW139" s="173"/>
      <c r="AX139" s="173"/>
      <c r="AY139" s="173"/>
      <c r="AZ139" s="173"/>
      <c r="BA139" s="173"/>
      <c r="BB139" s="173"/>
      <c r="BC139" s="173"/>
      <c r="BD139" s="173"/>
      <c r="BE139" s="173"/>
      <c r="BF139" s="173"/>
      <c r="BG139" s="173"/>
      <c r="BH139" s="173"/>
    </row>
    <row r="140" spans="1:60" outlineLevel="1">
      <c r="A140" s="192"/>
      <c r="B140" s="181"/>
      <c r="C140" s="207" t="s">
        <v>161</v>
      </c>
      <c r="D140" s="185"/>
      <c r="E140" s="189">
        <v>0.1023</v>
      </c>
      <c r="F140" s="191"/>
      <c r="G140" s="194"/>
      <c r="H140" s="173"/>
      <c r="I140" s="173"/>
      <c r="J140" s="173"/>
      <c r="K140" s="173"/>
      <c r="L140" s="173"/>
      <c r="M140" s="173"/>
      <c r="N140" s="173"/>
      <c r="O140" s="173"/>
      <c r="P140" s="173"/>
      <c r="Q140" s="173"/>
      <c r="R140" s="173"/>
      <c r="S140" s="173"/>
      <c r="T140" s="173"/>
      <c r="U140" s="173"/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/>
      <c r="AF140" s="173"/>
      <c r="AG140" s="173"/>
      <c r="AH140" s="173"/>
      <c r="AI140" s="173"/>
      <c r="AJ140" s="173"/>
      <c r="AK140" s="173"/>
      <c r="AL140" s="173"/>
      <c r="AM140" s="173"/>
      <c r="AN140" s="173"/>
      <c r="AO140" s="173"/>
      <c r="AP140" s="173"/>
      <c r="AQ140" s="173"/>
      <c r="AR140" s="173"/>
      <c r="AS140" s="173"/>
      <c r="AT140" s="173"/>
      <c r="AU140" s="173"/>
      <c r="AV140" s="173"/>
      <c r="AW140" s="173"/>
      <c r="AX140" s="173"/>
      <c r="AY140" s="173"/>
      <c r="AZ140" s="173"/>
      <c r="BA140" s="173"/>
      <c r="BB140" s="173"/>
      <c r="BC140" s="173"/>
      <c r="BD140" s="173"/>
      <c r="BE140" s="173"/>
      <c r="BF140" s="173"/>
      <c r="BG140" s="173"/>
      <c r="BH140" s="173"/>
    </row>
    <row r="141" spans="1:60" outlineLevel="1">
      <c r="A141" s="192">
        <v>20</v>
      </c>
      <c r="B141" s="181" t="s">
        <v>176</v>
      </c>
      <c r="C141" s="205" t="s">
        <v>177</v>
      </c>
      <c r="D141" s="183" t="s">
        <v>121</v>
      </c>
      <c r="E141" s="187">
        <v>3.4605000000000001</v>
      </c>
      <c r="F141" s="191">
        <v>48</v>
      </c>
      <c r="G141" s="194">
        <f>E141*F141</f>
        <v>166.10400000000001</v>
      </c>
      <c r="H141" s="173"/>
      <c r="I141" s="173"/>
      <c r="J141" s="173"/>
      <c r="K141" s="173"/>
      <c r="L141" s="173"/>
      <c r="M141" s="173"/>
      <c r="N141" s="173"/>
      <c r="O141" s="173"/>
      <c r="P141" s="173"/>
      <c r="Q141" s="173"/>
      <c r="R141" s="173"/>
      <c r="S141" s="173"/>
      <c r="T141" s="173"/>
      <c r="U141" s="173"/>
      <c r="V141" s="173"/>
      <c r="W141" s="173"/>
      <c r="X141" s="173"/>
      <c r="Y141" s="173"/>
      <c r="Z141" s="173"/>
      <c r="AA141" s="173"/>
      <c r="AB141" s="173"/>
      <c r="AC141" s="173"/>
      <c r="AD141" s="173"/>
      <c r="AE141" s="173"/>
      <c r="AF141" s="173"/>
      <c r="AG141" s="173"/>
      <c r="AH141" s="173"/>
      <c r="AI141" s="173"/>
      <c r="AJ141" s="173"/>
      <c r="AK141" s="173"/>
      <c r="AL141" s="173"/>
      <c r="AM141" s="173"/>
      <c r="AN141" s="173"/>
      <c r="AO141" s="173"/>
      <c r="AP141" s="173"/>
      <c r="AQ141" s="173"/>
      <c r="AR141" s="173"/>
      <c r="AS141" s="173"/>
      <c r="AT141" s="173"/>
      <c r="AU141" s="173"/>
      <c r="AV141" s="173"/>
      <c r="AW141" s="173"/>
      <c r="AX141" s="173"/>
      <c r="AY141" s="173"/>
      <c r="AZ141" s="173"/>
      <c r="BA141" s="173"/>
      <c r="BB141" s="173"/>
      <c r="BC141" s="173"/>
      <c r="BD141" s="173"/>
      <c r="BE141" s="173"/>
      <c r="BF141" s="173"/>
      <c r="BG141" s="173"/>
      <c r="BH141" s="173"/>
    </row>
    <row r="142" spans="1:60" outlineLevel="1">
      <c r="A142" s="192"/>
      <c r="B142" s="181"/>
      <c r="C142" s="207" t="s">
        <v>158</v>
      </c>
      <c r="D142" s="185"/>
      <c r="E142" s="189"/>
      <c r="F142" s="191"/>
      <c r="G142" s="194"/>
      <c r="H142" s="173"/>
      <c r="I142" s="173"/>
      <c r="J142" s="173"/>
      <c r="K142" s="173"/>
      <c r="L142" s="173"/>
      <c r="M142" s="173"/>
      <c r="N142" s="173"/>
      <c r="O142" s="173"/>
      <c r="P142" s="173"/>
      <c r="Q142" s="173"/>
      <c r="R142" s="173"/>
      <c r="S142" s="173"/>
      <c r="T142" s="173"/>
      <c r="U142" s="173"/>
      <c r="V142" s="173"/>
      <c r="W142" s="173"/>
      <c r="X142" s="173"/>
      <c r="Y142" s="173"/>
      <c r="Z142" s="173"/>
      <c r="AA142" s="173"/>
      <c r="AB142" s="173"/>
      <c r="AC142" s="173"/>
      <c r="AD142" s="173"/>
      <c r="AE142" s="173"/>
      <c r="AF142" s="173"/>
      <c r="AG142" s="173"/>
      <c r="AH142" s="173"/>
      <c r="AI142" s="173"/>
      <c r="AJ142" s="173"/>
      <c r="AK142" s="173"/>
      <c r="AL142" s="173"/>
      <c r="AM142" s="173"/>
      <c r="AN142" s="173"/>
      <c r="AO142" s="173"/>
      <c r="AP142" s="173"/>
      <c r="AQ142" s="173"/>
      <c r="AR142" s="173"/>
      <c r="AS142" s="173"/>
      <c r="AT142" s="173"/>
      <c r="AU142" s="173"/>
      <c r="AV142" s="173"/>
      <c r="AW142" s="173"/>
      <c r="AX142" s="173"/>
      <c r="AY142" s="173"/>
      <c r="AZ142" s="173"/>
      <c r="BA142" s="173"/>
      <c r="BB142" s="173"/>
      <c r="BC142" s="173"/>
      <c r="BD142" s="173"/>
      <c r="BE142" s="173"/>
      <c r="BF142" s="173"/>
      <c r="BG142" s="173"/>
      <c r="BH142" s="173"/>
    </row>
    <row r="143" spans="1:60" outlineLevel="1">
      <c r="A143" s="192"/>
      <c r="B143" s="181"/>
      <c r="C143" s="208" t="s">
        <v>112</v>
      </c>
      <c r="D143" s="186"/>
      <c r="E143" s="190"/>
      <c r="F143" s="191"/>
      <c r="G143" s="194"/>
      <c r="H143" s="173"/>
      <c r="I143" s="173"/>
      <c r="J143" s="173"/>
      <c r="K143" s="173"/>
      <c r="L143" s="173"/>
      <c r="M143" s="173"/>
      <c r="N143" s="173"/>
      <c r="O143" s="173"/>
      <c r="P143" s="173"/>
      <c r="Q143" s="173"/>
      <c r="R143" s="173"/>
      <c r="S143" s="173"/>
      <c r="T143" s="173"/>
      <c r="U143" s="173"/>
      <c r="V143" s="173"/>
      <c r="W143" s="173"/>
      <c r="X143" s="173"/>
      <c r="Y143" s="173"/>
      <c r="Z143" s="173"/>
      <c r="AA143" s="173"/>
      <c r="AB143" s="173"/>
      <c r="AC143" s="173"/>
      <c r="AD143" s="173"/>
      <c r="AE143" s="173"/>
      <c r="AF143" s="173"/>
      <c r="AG143" s="173"/>
      <c r="AH143" s="173"/>
      <c r="AI143" s="173"/>
      <c r="AJ143" s="173"/>
      <c r="AK143" s="173"/>
      <c r="AL143" s="173"/>
      <c r="AM143" s="173"/>
      <c r="AN143" s="173"/>
      <c r="AO143" s="173"/>
      <c r="AP143" s="173"/>
      <c r="AQ143" s="173"/>
      <c r="AR143" s="173"/>
      <c r="AS143" s="173"/>
      <c r="AT143" s="173"/>
      <c r="AU143" s="173"/>
      <c r="AV143" s="173"/>
      <c r="AW143" s="173"/>
      <c r="AX143" s="173"/>
      <c r="AY143" s="173"/>
      <c r="AZ143" s="173"/>
      <c r="BA143" s="173"/>
      <c r="BB143" s="173"/>
      <c r="BC143" s="173"/>
      <c r="BD143" s="173"/>
      <c r="BE143" s="173"/>
      <c r="BF143" s="173"/>
      <c r="BG143" s="173"/>
      <c r="BH143" s="173"/>
    </row>
    <row r="144" spans="1:60" outlineLevel="1">
      <c r="A144" s="192"/>
      <c r="B144" s="181"/>
      <c r="C144" s="207" t="s">
        <v>164</v>
      </c>
      <c r="D144" s="185"/>
      <c r="E144" s="189">
        <v>1.7549999999999999</v>
      </c>
      <c r="F144" s="191"/>
      <c r="G144" s="194"/>
      <c r="H144" s="173"/>
      <c r="I144" s="173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173"/>
      <c r="U144" s="173"/>
      <c r="V144" s="173"/>
      <c r="W144" s="173"/>
      <c r="X144" s="173"/>
      <c r="Y144" s="173"/>
      <c r="Z144" s="173"/>
      <c r="AA144" s="173"/>
      <c r="AB144" s="173"/>
      <c r="AC144" s="173"/>
      <c r="AD144" s="173"/>
      <c r="AE144" s="173"/>
      <c r="AF144" s="173"/>
      <c r="AG144" s="173"/>
      <c r="AH144" s="173"/>
      <c r="AI144" s="173"/>
      <c r="AJ144" s="173"/>
      <c r="AK144" s="173"/>
      <c r="AL144" s="173"/>
      <c r="AM144" s="173"/>
      <c r="AN144" s="173"/>
      <c r="AO144" s="173"/>
      <c r="AP144" s="173"/>
      <c r="AQ144" s="173"/>
      <c r="AR144" s="173"/>
      <c r="AS144" s="173"/>
      <c r="AT144" s="173"/>
      <c r="AU144" s="173"/>
      <c r="AV144" s="173"/>
      <c r="AW144" s="173"/>
      <c r="AX144" s="173"/>
      <c r="AY144" s="173"/>
      <c r="AZ144" s="173"/>
      <c r="BA144" s="173"/>
      <c r="BB144" s="173"/>
      <c r="BC144" s="173"/>
      <c r="BD144" s="173"/>
      <c r="BE144" s="173"/>
      <c r="BF144" s="173"/>
      <c r="BG144" s="173"/>
      <c r="BH144" s="173"/>
    </row>
    <row r="145" spans="1:60" outlineLevel="1">
      <c r="A145" s="192"/>
      <c r="B145" s="181"/>
      <c r="C145" s="207" t="s">
        <v>160</v>
      </c>
      <c r="D145" s="185"/>
      <c r="E145" s="189"/>
      <c r="F145" s="191"/>
      <c r="G145" s="194"/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  <c r="S145" s="173"/>
      <c r="T145" s="173"/>
      <c r="U145" s="173"/>
      <c r="V145" s="173"/>
      <c r="W145" s="173"/>
      <c r="X145" s="173"/>
      <c r="Y145" s="173"/>
      <c r="Z145" s="173"/>
      <c r="AA145" s="173"/>
      <c r="AB145" s="173"/>
      <c r="AC145" s="173"/>
      <c r="AD145" s="173"/>
      <c r="AE145" s="173"/>
      <c r="AF145" s="173"/>
      <c r="AG145" s="173"/>
      <c r="AH145" s="173"/>
      <c r="AI145" s="173"/>
      <c r="AJ145" s="173"/>
      <c r="AK145" s="173"/>
      <c r="AL145" s="173"/>
      <c r="AM145" s="173"/>
      <c r="AN145" s="173"/>
      <c r="AO145" s="173"/>
      <c r="AP145" s="173"/>
      <c r="AQ145" s="173"/>
      <c r="AR145" s="173"/>
      <c r="AS145" s="173"/>
      <c r="AT145" s="173"/>
      <c r="AU145" s="173"/>
      <c r="AV145" s="173"/>
      <c r="AW145" s="173"/>
      <c r="AX145" s="173"/>
      <c r="AY145" s="173"/>
      <c r="AZ145" s="173"/>
      <c r="BA145" s="173"/>
      <c r="BB145" s="173"/>
      <c r="BC145" s="173"/>
      <c r="BD145" s="173"/>
      <c r="BE145" s="173"/>
      <c r="BF145" s="173"/>
      <c r="BG145" s="173"/>
      <c r="BH145" s="173"/>
    </row>
    <row r="146" spans="1:60" outlineLevel="1">
      <c r="A146" s="192"/>
      <c r="B146" s="181"/>
      <c r="C146" s="208" t="s">
        <v>112</v>
      </c>
      <c r="D146" s="186"/>
      <c r="E146" s="190">
        <v>1.7549999999999999</v>
      </c>
      <c r="F146" s="191"/>
      <c r="G146" s="194"/>
      <c r="H146" s="173"/>
      <c r="I146" s="173"/>
      <c r="J146" s="173"/>
      <c r="K146" s="173"/>
      <c r="L146" s="173"/>
      <c r="M146" s="173"/>
      <c r="N146" s="173"/>
      <c r="O146" s="173"/>
      <c r="P146" s="173"/>
      <c r="Q146" s="173"/>
      <c r="R146" s="173"/>
      <c r="S146" s="173"/>
      <c r="T146" s="173"/>
      <c r="U146" s="173"/>
      <c r="V146" s="173"/>
      <c r="W146" s="173"/>
      <c r="X146" s="173"/>
      <c r="Y146" s="173"/>
      <c r="Z146" s="173"/>
      <c r="AA146" s="173"/>
      <c r="AB146" s="173"/>
      <c r="AC146" s="173"/>
      <c r="AD146" s="173"/>
      <c r="AE146" s="173"/>
      <c r="AF146" s="173"/>
      <c r="AG146" s="173"/>
      <c r="AH146" s="173"/>
      <c r="AI146" s="173"/>
      <c r="AJ146" s="173"/>
      <c r="AK146" s="173"/>
      <c r="AL146" s="173"/>
      <c r="AM146" s="173"/>
      <c r="AN146" s="173"/>
      <c r="AO146" s="173"/>
      <c r="AP146" s="173"/>
      <c r="AQ146" s="173"/>
      <c r="AR146" s="173"/>
      <c r="AS146" s="173"/>
      <c r="AT146" s="173"/>
      <c r="AU146" s="173"/>
      <c r="AV146" s="173"/>
      <c r="AW146" s="173"/>
      <c r="AX146" s="173"/>
      <c r="AY146" s="173"/>
      <c r="AZ146" s="173"/>
      <c r="BA146" s="173"/>
      <c r="BB146" s="173"/>
      <c r="BC146" s="173"/>
      <c r="BD146" s="173"/>
      <c r="BE146" s="173"/>
      <c r="BF146" s="173"/>
      <c r="BG146" s="173"/>
      <c r="BH146" s="173"/>
    </row>
    <row r="147" spans="1:60" outlineLevel="1">
      <c r="A147" s="192"/>
      <c r="B147" s="181"/>
      <c r="C147" s="207" t="s">
        <v>165</v>
      </c>
      <c r="D147" s="185"/>
      <c r="E147" s="189">
        <v>1.7055</v>
      </c>
      <c r="F147" s="191"/>
      <c r="G147" s="194"/>
      <c r="H147" s="173"/>
      <c r="I147" s="173"/>
      <c r="J147" s="173"/>
      <c r="K147" s="173"/>
      <c r="L147" s="173"/>
      <c r="M147" s="173"/>
      <c r="N147" s="173"/>
      <c r="O147" s="173"/>
      <c r="P147" s="173"/>
      <c r="Q147" s="173"/>
      <c r="R147" s="173"/>
      <c r="S147" s="173"/>
      <c r="T147" s="173"/>
      <c r="U147" s="173"/>
      <c r="V147" s="173"/>
      <c r="W147" s="173"/>
      <c r="X147" s="173"/>
      <c r="Y147" s="173"/>
      <c r="Z147" s="173"/>
      <c r="AA147" s="173"/>
      <c r="AB147" s="173"/>
      <c r="AC147" s="173"/>
      <c r="AD147" s="173"/>
      <c r="AE147" s="173"/>
      <c r="AF147" s="173"/>
      <c r="AG147" s="173"/>
      <c r="AH147" s="173"/>
      <c r="AI147" s="173"/>
      <c r="AJ147" s="173"/>
      <c r="AK147" s="173"/>
      <c r="AL147" s="173"/>
      <c r="AM147" s="173"/>
      <c r="AN147" s="173"/>
      <c r="AO147" s="173"/>
      <c r="AP147" s="173"/>
      <c r="AQ147" s="173"/>
      <c r="AR147" s="173"/>
      <c r="AS147" s="173"/>
      <c r="AT147" s="173"/>
      <c r="AU147" s="173"/>
      <c r="AV147" s="173"/>
      <c r="AW147" s="173"/>
      <c r="AX147" s="173"/>
      <c r="AY147" s="173"/>
      <c r="AZ147" s="173"/>
      <c r="BA147" s="173"/>
      <c r="BB147" s="173"/>
      <c r="BC147" s="173"/>
      <c r="BD147" s="173"/>
      <c r="BE147" s="173"/>
      <c r="BF147" s="173"/>
      <c r="BG147" s="173"/>
      <c r="BH147" s="173"/>
    </row>
    <row r="148" spans="1:60" outlineLevel="1">
      <c r="A148" s="192">
        <v>21</v>
      </c>
      <c r="B148" s="181" t="s">
        <v>178</v>
      </c>
      <c r="C148" s="205" t="s">
        <v>179</v>
      </c>
      <c r="D148" s="183" t="s">
        <v>110</v>
      </c>
      <c r="E148" s="187">
        <v>1.1879999999999999</v>
      </c>
      <c r="F148" s="191">
        <v>1153</v>
      </c>
      <c r="G148" s="194">
        <f>E148*F148</f>
        <v>1369.7639999999999</v>
      </c>
      <c r="H148" s="173"/>
      <c r="I148" s="173"/>
      <c r="J148" s="173"/>
      <c r="K148" s="173"/>
      <c r="L148" s="173"/>
      <c r="M148" s="173"/>
      <c r="N148" s="173"/>
      <c r="O148" s="173"/>
      <c r="P148" s="173"/>
      <c r="Q148" s="173"/>
      <c r="R148" s="173"/>
      <c r="S148" s="173"/>
      <c r="T148" s="173"/>
      <c r="U148" s="173"/>
      <c r="V148" s="173"/>
      <c r="W148" s="173"/>
      <c r="X148" s="173"/>
      <c r="Y148" s="173"/>
      <c r="Z148" s="173"/>
      <c r="AA148" s="173"/>
      <c r="AB148" s="173"/>
      <c r="AC148" s="173"/>
      <c r="AD148" s="173"/>
      <c r="AE148" s="173"/>
      <c r="AF148" s="173"/>
      <c r="AG148" s="173"/>
      <c r="AH148" s="173"/>
      <c r="AI148" s="173"/>
      <c r="AJ148" s="173"/>
      <c r="AK148" s="173"/>
      <c r="AL148" s="173"/>
      <c r="AM148" s="173"/>
      <c r="AN148" s="173"/>
      <c r="AO148" s="173"/>
      <c r="AP148" s="173"/>
      <c r="AQ148" s="173"/>
      <c r="AR148" s="173"/>
      <c r="AS148" s="173"/>
      <c r="AT148" s="173"/>
      <c r="AU148" s="173"/>
      <c r="AV148" s="173"/>
      <c r="AW148" s="173"/>
      <c r="AX148" s="173"/>
      <c r="AY148" s="173"/>
      <c r="AZ148" s="173"/>
      <c r="BA148" s="173"/>
      <c r="BB148" s="173"/>
      <c r="BC148" s="173"/>
      <c r="BD148" s="173"/>
      <c r="BE148" s="173"/>
      <c r="BF148" s="173"/>
      <c r="BG148" s="173"/>
      <c r="BH148" s="173"/>
    </row>
    <row r="149" spans="1:60" outlineLevel="1">
      <c r="A149" s="192"/>
      <c r="B149" s="181"/>
      <c r="C149" s="207" t="s">
        <v>180</v>
      </c>
      <c r="D149" s="185"/>
      <c r="E149" s="189"/>
      <c r="F149" s="191"/>
      <c r="G149" s="194"/>
      <c r="H149" s="173"/>
      <c r="I149" s="173"/>
      <c r="J149" s="173"/>
      <c r="K149" s="173"/>
      <c r="L149" s="173"/>
      <c r="M149" s="173"/>
      <c r="N149" s="173"/>
      <c r="O149" s="173"/>
      <c r="P149" s="173"/>
      <c r="Q149" s="173"/>
      <c r="R149" s="173"/>
      <c r="S149" s="173"/>
      <c r="T149" s="173"/>
      <c r="U149" s="173"/>
      <c r="V149" s="173"/>
      <c r="W149" s="173"/>
      <c r="X149" s="173"/>
      <c r="Y149" s="173"/>
      <c r="Z149" s="173"/>
      <c r="AA149" s="173"/>
      <c r="AB149" s="173"/>
      <c r="AC149" s="173"/>
      <c r="AD149" s="173"/>
      <c r="AE149" s="173"/>
      <c r="AF149" s="173"/>
      <c r="AG149" s="173"/>
      <c r="AH149" s="173"/>
      <c r="AI149" s="173"/>
      <c r="AJ149" s="173"/>
      <c r="AK149" s="173"/>
      <c r="AL149" s="173"/>
      <c r="AM149" s="173"/>
      <c r="AN149" s="173"/>
      <c r="AO149" s="173"/>
      <c r="AP149" s="173"/>
      <c r="AQ149" s="173"/>
      <c r="AR149" s="173"/>
      <c r="AS149" s="173"/>
      <c r="AT149" s="173"/>
      <c r="AU149" s="173"/>
      <c r="AV149" s="173"/>
      <c r="AW149" s="173"/>
      <c r="AX149" s="173"/>
      <c r="AY149" s="173"/>
      <c r="AZ149" s="173"/>
      <c r="BA149" s="173"/>
      <c r="BB149" s="173"/>
      <c r="BC149" s="173"/>
      <c r="BD149" s="173"/>
      <c r="BE149" s="173"/>
      <c r="BF149" s="173"/>
      <c r="BG149" s="173"/>
      <c r="BH149" s="173"/>
    </row>
    <row r="150" spans="1:60" outlineLevel="1">
      <c r="A150" s="192"/>
      <c r="B150" s="181"/>
      <c r="C150" s="208" t="s">
        <v>112</v>
      </c>
      <c r="D150" s="186"/>
      <c r="E150" s="190"/>
      <c r="F150" s="191"/>
      <c r="G150" s="194"/>
      <c r="H150" s="173"/>
      <c r="I150" s="173"/>
      <c r="J150" s="173"/>
      <c r="K150" s="173"/>
      <c r="L150" s="173"/>
      <c r="M150" s="173"/>
      <c r="N150" s="173"/>
      <c r="O150" s="173"/>
      <c r="P150" s="173"/>
      <c r="Q150" s="173"/>
      <c r="R150" s="173"/>
      <c r="S150" s="173"/>
      <c r="T150" s="173"/>
      <c r="U150" s="173"/>
      <c r="V150" s="173"/>
      <c r="W150" s="173"/>
      <c r="X150" s="173"/>
      <c r="Y150" s="173"/>
      <c r="Z150" s="173"/>
      <c r="AA150" s="173"/>
      <c r="AB150" s="173"/>
      <c r="AC150" s="173"/>
      <c r="AD150" s="173"/>
      <c r="AE150" s="173"/>
      <c r="AF150" s="173"/>
      <c r="AG150" s="173"/>
      <c r="AH150" s="173"/>
      <c r="AI150" s="173"/>
      <c r="AJ150" s="173"/>
      <c r="AK150" s="173"/>
      <c r="AL150" s="173"/>
      <c r="AM150" s="173"/>
      <c r="AN150" s="173"/>
      <c r="AO150" s="173"/>
      <c r="AP150" s="173"/>
      <c r="AQ150" s="173"/>
      <c r="AR150" s="173"/>
      <c r="AS150" s="173"/>
      <c r="AT150" s="173"/>
      <c r="AU150" s="173"/>
      <c r="AV150" s="173"/>
      <c r="AW150" s="173"/>
      <c r="AX150" s="173"/>
      <c r="AY150" s="173"/>
      <c r="AZ150" s="173"/>
      <c r="BA150" s="173"/>
      <c r="BB150" s="173"/>
      <c r="BC150" s="173"/>
      <c r="BD150" s="173"/>
      <c r="BE150" s="173"/>
      <c r="BF150" s="173"/>
      <c r="BG150" s="173"/>
      <c r="BH150" s="173"/>
    </row>
    <row r="151" spans="1:60" outlineLevel="1">
      <c r="A151" s="192"/>
      <c r="B151" s="181"/>
      <c r="C151" s="207" t="s">
        <v>181</v>
      </c>
      <c r="D151" s="185"/>
      <c r="E151" s="189">
        <v>0.59399999999999997</v>
      </c>
      <c r="F151" s="191"/>
      <c r="G151" s="194"/>
      <c r="H151" s="173"/>
      <c r="I151" s="173"/>
      <c r="J151" s="173"/>
      <c r="K151" s="173"/>
      <c r="L151" s="173"/>
      <c r="M151" s="173"/>
      <c r="N151" s="173"/>
      <c r="O151" s="173"/>
      <c r="P151" s="173"/>
      <c r="Q151" s="173"/>
      <c r="R151" s="173"/>
      <c r="S151" s="173"/>
      <c r="T151" s="173"/>
      <c r="U151" s="173"/>
      <c r="V151" s="173"/>
      <c r="W151" s="173"/>
      <c r="X151" s="173"/>
      <c r="Y151" s="173"/>
      <c r="Z151" s="173"/>
      <c r="AA151" s="173"/>
      <c r="AB151" s="173"/>
      <c r="AC151" s="173"/>
      <c r="AD151" s="173"/>
      <c r="AE151" s="173"/>
      <c r="AF151" s="173"/>
      <c r="AG151" s="173"/>
      <c r="AH151" s="173"/>
      <c r="AI151" s="173"/>
      <c r="AJ151" s="173"/>
      <c r="AK151" s="173"/>
      <c r="AL151" s="173"/>
      <c r="AM151" s="173"/>
      <c r="AN151" s="173"/>
      <c r="AO151" s="173"/>
      <c r="AP151" s="173"/>
      <c r="AQ151" s="173"/>
      <c r="AR151" s="173"/>
      <c r="AS151" s="173"/>
      <c r="AT151" s="173"/>
      <c r="AU151" s="173"/>
      <c r="AV151" s="173"/>
      <c r="AW151" s="173"/>
      <c r="AX151" s="173"/>
      <c r="AY151" s="173"/>
      <c r="AZ151" s="173"/>
      <c r="BA151" s="173"/>
      <c r="BB151" s="173"/>
      <c r="BC151" s="173"/>
      <c r="BD151" s="173"/>
      <c r="BE151" s="173"/>
      <c r="BF151" s="173"/>
      <c r="BG151" s="173"/>
      <c r="BH151" s="173"/>
    </row>
    <row r="152" spans="1:60" outlineLevel="1">
      <c r="A152" s="192"/>
      <c r="B152" s="181"/>
      <c r="C152" s="207" t="s">
        <v>182</v>
      </c>
      <c r="D152" s="185"/>
      <c r="E152" s="189"/>
      <c r="F152" s="191"/>
      <c r="G152" s="194"/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3"/>
      <c r="S152" s="173"/>
      <c r="T152" s="173"/>
      <c r="U152" s="173"/>
      <c r="V152" s="173"/>
      <c r="W152" s="173"/>
      <c r="X152" s="173"/>
      <c r="Y152" s="173"/>
      <c r="Z152" s="173"/>
      <c r="AA152" s="173"/>
      <c r="AB152" s="173"/>
      <c r="AC152" s="173"/>
      <c r="AD152" s="173"/>
      <c r="AE152" s="173"/>
      <c r="AF152" s="173"/>
      <c r="AG152" s="173"/>
      <c r="AH152" s="173"/>
      <c r="AI152" s="173"/>
      <c r="AJ152" s="173"/>
      <c r="AK152" s="173"/>
      <c r="AL152" s="173"/>
      <c r="AM152" s="173"/>
      <c r="AN152" s="173"/>
      <c r="AO152" s="173"/>
      <c r="AP152" s="173"/>
      <c r="AQ152" s="173"/>
      <c r="AR152" s="173"/>
      <c r="AS152" s="173"/>
      <c r="AT152" s="173"/>
      <c r="AU152" s="173"/>
      <c r="AV152" s="173"/>
      <c r="AW152" s="173"/>
      <c r="AX152" s="173"/>
      <c r="AY152" s="173"/>
      <c r="AZ152" s="173"/>
      <c r="BA152" s="173"/>
      <c r="BB152" s="173"/>
      <c r="BC152" s="173"/>
      <c r="BD152" s="173"/>
      <c r="BE152" s="173"/>
      <c r="BF152" s="173"/>
      <c r="BG152" s="173"/>
      <c r="BH152" s="173"/>
    </row>
    <row r="153" spans="1:60" outlineLevel="1">
      <c r="A153" s="192"/>
      <c r="B153" s="181"/>
      <c r="C153" s="208" t="s">
        <v>112</v>
      </c>
      <c r="D153" s="186"/>
      <c r="E153" s="190">
        <v>0.59399999999999997</v>
      </c>
      <c r="F153" s="191"/>
      <c r="G153" s="194"/>
      <c r="H153" s="173"/>
      <c r="I153" s="173"/>
      <c r="J153" s="173"/>
      <c r="K153" s="173"/>
      <c r="L153" s="173"/>
      <c r="M153" s="173"/>
      <c r="N153" s="173"/>
      <c r="O153" s="173"/>
      <c r="P153" s="173"/>
      <c r="Q153" s="173"/>
      <c r="R153" s="173"/>
      <c r="S153" s="173"/>
      <c r="T153" s="173"/>
      <c r="U153" s="173"/>
      <c r="V153" s="173"/>
      <c r="W153" s="173"/>
      <c r="X153" s="173"/>
      <c r="Y153" s="173"/>
      <c r="Z153" s="173"/>
      <c r="AA153" s="173"/>
      <c r="AB153" s="173"/>
      <c r="AC153" s="173"/>
      <c r="AD153" s="173"/>
      <c r="AE153" s="173"/>
      <c r="AF153" s="173"/>
      <c r="AG153" s="173"/>
      <c r="AH153" s="173"/>
      <c r="AI153" s="173"/>
      <c r="AJ153" s="173"/>
      <c r="AK153" s="173"/>
      <c r="AL153" s="173"/>
      <c r="AM153" s="173"/>
      <c r="AN153" s="173"/>
      <c r="AO153" s="173"/>
      <c r="AP153" s="173"/>
      <c r="AQ153" s="173"/>
      <c r="AR153" s="173"/>
      <c r="AS153" s="173"/>
      <c r="AT153" s="173"/>
      <c r="AU153" s="173"/>
      <c r="AV153" s="173"/>
      <c r="AW153" s="173"/>
      <c r="AX153" s="173"/>
      <c r="AY153" s="173"/>
      <c r="AZ153" s="173"/>
      <c r="BA153" s="173"/>
      <c r="BB153" s="173"/>
      <c r="BC153" s="173"/>
      <c r="BD153" s="173"/>
      <c r="BE153" s="173"/>
      <c r="BF153" s="173"/>
      <c r="BG153" s="173"/>
      <c r="BH153" s="173"/>
    </row>
    <row r="154" spans="1:60" outlineLevel="1">
      <c r="A154" s="192"/>
      <c r="B154" s="181"/>
      <c r="C154" s="207" t="s">
        <v>183</v>
      </c>
      <c r="D154" s="185"/>
      <c r="E154" s="189">
        <v>0.59399999999999997</v>
      </c>
      <c r="F154" s="191"/>
      <c r="G154" s="194"/>
      <c r="H154" s="173"/>
      <c r="I154" s="173"/>
      <c r="J154" s="173"/>
      <c r="K154" s="173"/>
      <c r="L154" s="173"/>
      <c r="M154" s="173"/>
      <c r="N154" s="173"/>
      <c r="O154" s="173"/>
      <c r="P154" s="173"/>
      <c r="Q154" s="173"/>
      <c r="R154" s="173"/>
      <c r="S154" s="173"/>
      <c r="T154" s="173"/>
      <c r="U154" s="173"/>
      <c r="V154" s="173"/>
      <c r="W154" s="173"/>
      <c r="X154" s="173"/>
      <c r="Y154" s="173"/>
      <c r="Z154" s="173"/>
      <c r="AA154" s="173"/>
      <c r="AB154" s="173"/>
      <c r="AC154" s="173"/>
      <c r="AD154" s="173"/>
      <c r="AE154" s="173"/>
      <c r="AF154" s="173"/>
      <c r="AG154" s="173"/>
      <c r="AH154" s="173"/>
      <c r="AI154" s="173"/>
      <c r="AJ154" s="173"/>
      <c r="AK154" s="173"/>
      <c r="AL154" s="173"/>
      <c r="AM154" s="173"/>
      <c r="AN154" s="173"/>
      <c r="AO154" s="173"/>
      <c r="AP154" s="173"/>
      <c r="AQ154" s="173"/>
      <c r="AR154" s="173"/>
      <c r="AS154" s="173"/>
      <c r="AT154" s="173"/>
      <c r="AU154" s="173"/>
      <c r="AV154" s="173"/>
      <c r="AW154" s="173"/>
      <c r="AX154" s="173"/>
      <c r="AY154" s="173"/>
      <c r="AZ154" s="173"/>
      <c r="BA154" s="173"/>
      <c r="BB154" s="173"/>
      <c r="BC154" s="173"/>
      <c r="BD154" s="173"/>
      <c r="BE154" s="173"/>
      <c r="BF154" s="173"/>
      <c r="BG154" s="173"/>
      <c r="BH154" s="173"/>
    </row>
    <row r="155" spans="1:60" outlineLevel="1">
      <c r="A155" s="192">
        <v>22</v>
      </c>
      <c r="B155" s="181" t="s">
        <v>184</v>
      </c>
      <c r="C155" s="205" t="s">
        <v>185</v>
      </c>
      <c r="D155" s="183" t="s">
        <v>126</v>
      </c>
      <c r="E155" s="187">
        <v>6</v>
      </c>
      <c r="F155" s="191">
        <v>194</v>
      </c>
      <c r="G155" s="194">
        <f>E155*F155</f>
        <v>1164</v>
      </c>
      <c r="H155" s="173"/>
      <c r="I155" s="173"/>
      <c r="J155" s="173"/>
      <c r="K155" s="173"/>
      <c r="L155" s="173"/>
      <c r="M155" s="173"/>
      <c r="N155" s="173"/>
      <c r="O155" s="173"/>
      <c r="P155" s="173"/>
      <c r="Q155" s="173"/>
      <c r="R155" s="173"/>
      <c r="S155" s="173"/>
      <c r="T155" s="173"/>
      <c r="U155" s="173"/>
      <c r="V155" s="173"/>
      <c r="W155" s="173"/>
      <c r="X155" s="173"/>
      <c r="Y155" s="173"/>
      <c r="Z155" s="173"/>
      <c r="AA155" s="173"/>
      <c r="AB155" s="173"/>
      <c r="AC155" s="173"/>
      <c r="AD155" s="173"/>
      <c r="AE155" s="173"/>
      <c r="AF155" s="173"/>
      <c r="AG155" s="173"/>
      <c r="AH155" s="173"/>
      <c r="AI155" s="173"/>
      <c r="AJ155" s="173"/>
      <c r="AK155" s="173"/>
      <c r="AL155" s="173"/>
      <c r="AM155" s="173"/>
      <c r="AN155" s="173"/>
      <c r="AO155" s="173"/>
      <c r="AP155" s="173"/>
      <c r="AQ155" s="173"/>
      <c r="AR155" s="173"/>
      <c r="AS155" s="173"/>
      <c r="AT155" s="173"/>
      <c r="AU155" s="173"/>
      <c r="AV155" s="173"/>
      <c r="AW155" s="173"/>
      <c r="AX155" s="173"/>
      <c r="AY155" s="173"/>
      <c r="AZ155" s="173"/>
      <c r="BA155" s="173"/>
      <c r="BB155" s="173"/>
      <c r="BC155" s="173"/>
      <c r="BD155" s="173"/>
      <c r="BE155" s="173"/>
      <c r="BF155" s="173"/>
      <c r="BG155" s="173"/>
      <c r="BH155" s="173"/>
    </row>
    <row r="156" spans="1:60" outlineLevel="1">
      <c r="A156" s="192"/>
      <c r="B156" s="181"/>
      <c r="C156" s="207" t="s">
        <v>111</v>
      </c>
      <c r="D156" s="185"/>
      <c r="E156" s="189"/>
      <c r="F156" s="191"/>
      <c r="G156" s="194"/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3"/>
      <c r="S156" s="173"/>
      <c r="T156" s="173"/>
      <c r="U156" s="173"/>
      <c r="V156" s="173"/>
      <c r="W156" s="173"/>
      <c r="X156" s="173"/>
      <c r="Y156" s="173"/>
      <c r="Z156" s="173"/>
      <c r="AA156" s="173"/>
      <c r="AB156" s="173"/>
      <c r="AC156" s="173"/>
      <c r="AD156" s="173"/>
      <c r="AE156" s="173"/>
      <c r="AF156" s="173"/>
      <c r="AG156" s="173"/>
      <c r="AH156" s="173"/>
      <c r="AI156" s="173"/>
      <c r="AJ156" s="173"/>
      <c r="AK156" s="173"/>
      <c r="AL156" s="173"/>
      <c r="AM156" s="173"/>
      <c r="AN156" s="173"/>
      <c r="AO156" s="173"/>
      <c r="AP156" s="173"/>
      <c r="AQ156" s="173"/>
      <c r="AR156" s="173"/>
      <c r="AS156" s="173"/>
      <c r="AT156" s="173"/>
      <c r="AU156" s="173"/>
      <c r="AV156" s="173"/>
      <c r="AW156" s="173"/>
      <c r="AX156" s="173"/>
      <c r="AY156" s="173"/>
      <c r="AZ156" s="173"/>
      <c r="BA156" s="173"/>
      <c r="BB156" s="173"/>
      <c r="BC156" s="173"/>
      <c r="BD156" s="173"/>
      <c r="BE156" s="173"/>
      <c r="BF156" s="173"/>
      <c r="BG156" s="173"/>
      <c r="BH156" s="173"/>
    </row>
    <row r="157" spans="1:60" outlineLevel="1">
      <c r="A157" s="192"/>
      <c r="B157" s="181"/>
      <c r="C157" s="208" t="s">
        <v>112</v>
      </c>
      <c r="D157" s="186"/>
      <c r="E157" s="190"/>
      <c r="F157" s="191"/>
      <c r="G157" s="194"/>
      <c r="H157" s="173"/>
      <c r="I157" s="173"/>
      <c r="J157" s="173"/>
      <c r="K157" s="173"/>
      <c r="L157" s="173"/>
      <c r="M157" s="173"/>
      <c r="N157" s="173"/>
      <c r="O157" s="173"/>
      <c r="P157" s="173"/>
      <c r="Q157" s="173"/>
      <c r="R157" s="173"/>
      <c r="S157" s="173"/>
      <c r="T157" s="173"/>
      <c r="U157" s="173"/>
      <c r="V157" s="173"/>
      <c r="W157" s="173"/>
      <c r="X157" s="173"/>
      <c r="Y157" s="173"/>
      <c r="Z157" s="173"/>
      <c r="AA157" s="173"/>
      <c r="AB157" s="173"/>
      <c r="AC157" s="173"/>
      <c r="AD157" s="173"/>
      <c r="AE157" s="173"/>
      <c r="AF157" s="173"/>
      <c r="AG157" s="173"/>
      <c r="AH157" s="173"/>
      <c r="AI157" s="173"/>
      <c r="AJ157" s="173"/>
      <c r="AK157" s="173"/>
      <c r="AL157" s="173"/>
      <c r="AM157" s="173"/>
      <c r="AN157" s="173"/>
      <c r="AO157" s="173"/>
      <c r="AP157" s="173"/>
      <c r="AQ157" s="173"/>
      <c r="AR157" s="173"/>
      <c r="AS157" s="173"/>
      <c r="AT157" s="173"/>
      <c r="AU157" s="173"/>
      <c r="AV157" s="173"/>
      <c r="AW157" s="173"/>
      <c r="AX157" s="173"/>
      <c r="AY157" s="173"/>
      <c r="AZ157" s="173"/>
      <c r="BA157" s="173"/>
      <c r="BB157" s="173"/>
      <c r="BC157" s="173"/>
      <c r="BD157" s="173"/>
      <c r="BE157" s="173"/>
      <c r="BF157" s="173"/>
      <c r="BG157" s="173"/>
      <c r="BH157" s="173"/>
    </row>
    <row r="158" spans="1:60" outlineLevel="1">
      <c r="A158" s="192"/>
      <c r="B158" s="181"/>
      <c r="C158" s="207" t="s">
        <v>186</v>
      </c>
      <c r="D158" s="185"/>
      <c r="E158" s="189">
        <v>3</v>
      </c>
      <c r="F158" s="191"/>
      <c r="G158" s="194"/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173"/>
      <c r="U158" s="173"/>
      <c r="V158" s="173"/>
      <c r="W158" s="173"/>
      <c r="X158" s="173"/>
      <c r="Y158" s="173"/>
      <c r="Z158" s="173"/>
      <c r="AA158" s="173"/>
      <c r="AB158" s="173"/>
      <c r="AC158" s="173"/>
      <c r="AD158" s="173"/>
      <c r="AE158" s="173"/>
      <c r="AF158" s="173"/>
      <c r="AG158" s="173"/>
      <c r="AH158" s="173"/>
      <c r="AI158" s="173"/>
      <c r="AJ158" s="173"/>
      <c r="AK158" s="173"/>
      <c r="AL158" s="173"/>
      <c r="AM158" s="173"/>
      <c r="AN158" s="173"/>
      <c r="AO158" s="173"/>
      <c r="AP158" s="173"/>
      <c r="AQ158" s="173"/>
      <c r="AR158" s="173"/>
      <c r="AS158" s="173"/>
      <c r="AT158" s="173"/>
      <c r="AU158" s="173"/>
      <c r="AV158" s="173"/>
      <c r="AW158" s="173"/>
      <c r="AX158" s="173"/>
      <c r="AY158" s="173"/>
      <c r="AZ158" s="173"/>
      <c r="BA158" s="173"/>
      <c r="BB158" s="173"/>
      <c r="BC158" s="173"/>
      <c r="BD158" s="173"/>
      <c r="BE158" s="173"/>
      <c r="BF158" s="173"/>
      <c r="BG158" s="173"/>
      <c r="BH158" s="173"/>
    </row>
    <row r="159" spans="1:60" outlineLevel="1">
      <c r="A159" s="192"/>
      <c r="B159" s="181"/>
      <c r="C159" s="207" t="s">
        <v>114</v>
      </c>
      <c r="D159" s="185"/>
      <c r="E159" s="189"/>
      <c r="F159" s="191"/>
      <c r="G159" s="194"/>
      <c r="H159" s="173"/>
      <c r="I159" s="173"/>
      <c r="J159" s="173"/>
      <c r="K159" s="173"/>
      <c r="L159" s="173"/>
      <c r="M159" s="173"/>
      <c r="N159" s="173"/>
      <c r="O159" s="173"/>
      <c r="P159" s="173"/>
      <c r="Q159" s="173"/>
      <c r="R159" s="173"/>
      <c r="S159" s="173"/>
      <c r="T159" s="173"/>
      <c r="U159" s="173"/>
      <c r="V159" s="173"/>
      <c r="W159" s="173"/>
      <c r="X159" s="173"/>
      <c r="Y159" s="173"/>
      <c r="Z159" s="173"/>
      <c r="AA159" s="173"/>
      <c r="AB159" s="173"/>
      <c r="AC159" s="173"/>
      <c r="AD159" s="173"/>
      <c r="AE159" s="173"/>
      <c r="AF159" s="173"/>
      <c r="AG159" s="173"/>
      <c r="AH159" s="173"/>
      <c r="AI159" s="173"/>
      <c r="AJ159" s="173"/>
      <c r="AK159" s="173"/>
      <c r="AL159" s="173"/>
      <c r="AM159" s="173"/>
      <c r="AN159" s="173"/>
      <c r="AO159" s="173"/>
      <c r="AP159" s="173"/>
      <c r="AQ159" s="173"/>
      <c r="AR159" s="173"/>
      <c r="AS159" s="173"/>
      <c r="AT159" s="173"/>
      <c r="AU159" s="173"/>
      <c r="AV159" s="173"/>
      <c r="AW159" s="173"/>
      <c r="AX159" s="173"/>
      <c r="AY159" s="173"/>
      <c r="AZ159" s="173"/>
      <c r="BA159" s="173"/>
      <c r="BB159" s="173"/>
      <c r="BC159" s="173"/>
      <c r="BD159" s="173"/>
      <c r="BE159" s="173"/>
      <c r="BF159" s="173"/>
      <c r="BG159" s="173"/>
      <c r="BH159" s="173"/>
    </row>
    <row r="160" spans="1:60" outlineLevel="1">
      <c r="A160" s="192"/>
      <c r="B160" s="181"/>
      <c r="C160" s="208" t="s">
        <v>112</v>
      </c>
      <c r="D160" s="186"/>
      <c r="E160" s="190">
        <v>3</v>
      </c>
      <c r="F160" s="191"/>
      <c r="G160" s="194"/>
      <c r="H160" s="173"/>
      <c r="I160" s="173"/>
      <c r="J160" s="173"/>
      <c r="K160" s="173"/>
      <c r="L160" s="173"/>
      <c r="M160" s="173"/>
      <c r="N160" s="173"/>
      <c r="O160" s="173"/>
      <c r="P160" s="173"/>
      <c r="Q160" s="173"/>
      <c r="R160" s="173"/>
      <c r="S160" s="173"/>
      <c r="T160" s="173"/>
      <c r="U160" s="173"/>
      <c r="V160" s="173"/>
      <c r="W160" s="173"/>
      <c r="X160" s="173"/>
      <c r="Y160" s="173"/>
      <c r="Z160" s="173"/>
      <c r="AA160" s="173"/>
      <c r="AB160" s="173"/>
      <c r="AC160" s="173"/>
      <c r="AD160" s="173"/>
      <c r="AE160" s="173"/>
      <c r="AF160" s="173"/>
      <c r="AG160" s="173"/>
      <c r="AH160" s="173"/>
      <c r="AI160" s="173"/>
      <c r="AJ160" s="173"/>
      <c r="AK160" s="173"/>
      <c r="AL160" s="173"/>
      <c r="AM160" s="173"/>
      <c r="AN160" s="173"/>
      <c r="AO160" s="173"/>
      <c r="AP160" s="173"/>
      <c r="AQ160" s="173"/>
      <c r="AR160" s="173"/>
      <c r="AS160" s="173"/>
      <c r="AT160" s="173"/>
      <c r="AU160" s="173"/>
      <c r="AV160" s="173"/>
      <c r="AW160" s="173"/>
      <c r="AX160" s="173"/>
      <c r="AY160" s="173"/>
      <c r="AZ160" s="173"/>
      <c r="BA160" s="173"/>
      <c r="BB160" s="173"/>
      <c r="BC160" s="173"/>
      <c r="BD160" s="173"/>
      <c r="BE160" s="173"/>
      <c r="BF160" s="173"/>
      <c r="BG160" s="173"/>
      <c r="BH160" s="173"/>
    </row>
    <row r="161" spans="1:60" outlineLevel="1">
      <c r="A161" s="192"/>
      <c r="B161" s="181"/>
      <c r="C161" s="207" t="s">
        <v>186</v>
      </c>
      <c r="D161" s="185"/>
      <c r="E161" s="189">
        <v>3</v>
      </c>
      <c r="F161" s="191"/>
      <c r="G161" s="194"/>
      <c r="H161" s="173"/>
      <c r="I161" s="173"/>
      <c r="J161" s="173"/>
      <c r="K161" s="173"/>
      <c r="L161" s="173"/>
      <c r="M161" s="173"/>
      <c r="N161" s="173"/>
      <c r="O161" s="173"/>
      <c r="P161" s="173"/>
      <c r="Q161" s="173"/>
      <c r="R161" s="173"/>
      <c r="S161" s="173"/>
      <c r="T161" s="173"/>
      <c r="U161" s="173"/>
      <c r="V161" s="173"/>
      <c r="W161" s="173"/>
      <c r="X161" s="173"/>
      <c r="Y161" s="173"/>
      <c r="Z161" s="173"/>
      <c r="AA161" s="173"/>
      <c r="AB161" s="173"/>
      <c r="AC161" s="173"/>
      <c r="AD161" s="173"/>
      <c r="AE161" s="173"/>
      <c r="AF161" s="173"/>
      <c r="AG161" s="173"/>
      <c r="AH161" s="173"/>
      <c r="AI161" s="173"/>
      <c r="AJ161" s="173"/>
      <c r="AK161" s="173"/>
      <c r="AL161" s="173"/>
      <c r="AM161" s="173"/>
      <c r="AN161" s="173"/>
      <c r="AO161" s="173"/>
      <c r="AP161" s="173"/>
      <c r="AQ161" s="173"/>
      <c r="AR161" s="173"/>
      <c r="AS161" s="173"/>
      <c r="AT161" s="173"/>
      <c r="AU161" s="173"/>
      <c r="AV161" s="173"/>
      <c r="AW161" s="173"/>
      <c r="AX161" s="173"/>
      <c r="AY161" s="173"/>
      <c r="AZ161" s="173"/>
      <c r="BA161" s="173"/>
      <c r="BB161" s="173"/>
      <c r="BC161" s="173"/>
      <c r="BD161" s="173"/>
      <c r="BE161" s="173"/>
      <c r="BF161" s="173"/>
      <c r="BG161" s="173"/>
      <c r="BH161" s="173"/>
    </row>
    <row r="162" spans="1:60" outlineLevel="1">
      <c r="A162" s="192">
        <v>23</v>
      </c>
      <c r="B162" s="181" t="s">
        <v>187</v>
      </c>
      <c r="C162" s="205" t="s">
        <v>188</v>
      </c>
      <c r="D162" s="183" t="s">
        <v>121</v>
      </c>
      <c r="E162" s="187">
        <v>10.071</v>
      </c>
      <c r="F162" s="191">
        <v>136</v>
      </c>
      <c r="G162" s="194">
        <f>E162*F162</f>
        <v>1369.6559999999999</v>
      </c>
      <c r="H162" s="173"/>
      <c r="I162" s="173"/>
      <c r="J162" s="173"/>
      <c r="K162" s="173"/>
      <c r="L162" s="173"/>
      <c r="M162" s="173"/>
      <c r="N162" s="173"/>
      <c r="O162" s="173"/>
      <c r="P162" s="173"/>
      <c r="Q162" s="173"/>
      <c r="R162" s="173"/>
      <c r="S162" s="173"/>
      <c r="T162" s="173"/>
      <c r="U162" s="173"/>
      <c r="V162" s="173"/>
      <c r="W162" s="173"/>
      <c r="X162" s="173"/>
      <c r="Y162" s="173"/>
      <c r="Z162" s="173"/>
      <c r="AA162" s="173"/>
      <c r="AB162" s="173"/>
      <c r="AC162" s="173"/>
      <c r="AD162" s="173"/>
      <c r="AE162" s="173"/>
      <c r="AF162" s="173"/>
      <c r="AG162" s="173"/>
      <c r="AH162" s="173"/>
      <c r="AI162" s="173"/>
      <c r="AJ162" s="173"/>
      <c r="AK162" s="173"/>
      <c r="AL162" s="173"/>
      <c r="AM162" s="173"/>
      <c r="AN162" s="173"/>
      <c r="AO162" s="173"/>
      <c r="AP162" s="173"/>
      <c r="AQ162" s="173"/>
      <c r="AR162" s="173"/>
      <c r="AS162" s="173"/>
      <c r="AT162" s="173"/>
      <c r="AU162" s="173"/>
      <c r="AV162" s="173"/>
      <c r="AW162" s="173"/>
      <c r="AX162" s="173"/>
      <c r="AY162" s="173"/>
      <c r="AZ162" s="173"/>
      <c r="BA162" s="173"/>
      <c r="BB162" s="173"/>
      <c r="BC162" s="173"/>
      <c r="BD162" s="173"/>
      <c r="BE162" s="173"/>
      <c r="BF162" s="173"/>
      <c r="BG162" s="173"/>
      <c r="BH162" s="173"/>
    </row>
    <row r="163" spans="1:60" outlineLevel="1">
      <c r="A163" s="192"/>
      <c r="B163" s="181"/>
      <c r="C163" s="207" t="s">
        <v>180</v>
      </c>
      <c r="D163" s="185"/>
      <c r="E163" s="189"/>
      <c r="F163" s="191"/>
      <c r="G163" s="194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  <c r="R163" s="173"/>
      <c r="S163" s="173"/>
      <c r="T163" s="173"/>
      <c r="U163" s="173"/>
      <c r="V163" s="173"/>
      <c r="W163" s="173"/>
      <c r="X163" s="173"/>
      <c r="Y163" s="173"/>
      <c r="Z163" s="173"/>
      <c r="AA163" s="173"/>
      <c r="AB163" s="173"/>
      <c r="AC163" s="173"/>
      <c r="AD163" s="173"/>
      <c r="AE163" s="173"/>
      <c r="AF163" s="173"/>
      <c r="AG163" s="173"/>
      <c r="AH163" s="173"/>
      <c r="AI163" s="173"/>
      <c r="AJ163" s="173"/>
      <c r="AK163" s="173"/>
      <c r="AL163" s="173"/>
      <c r="AM163" s="173"/>
      <c r="AN163" s="173"/>
      <c r="AO163" s="173"/>
      <c r="AP163" s="173"/>
      <c r="AQ163" s="173"/>
      <c r="AR163" s="173"/>
      <c r="AS163" s="173"/>
      <c r="AT163" s="173"/>
      <c r="AU163" s="173"/>
      <c r="AV163" s="173"/>
      <c r="AW163" s="173"/>
      <c r="AX163" s="173"/>
      <c r="AY163" s="173"/>
      <c r="AZ163" s="173"/>
      <c r="BA163" s="173"/>
      <c r="BB163" s="173"/>
      <c r="BC163" s="173"/>
      <c r="BD163" s="173"/>
      <c r="BE163" s="173"/>
      <c r="BF163" s="173"/>
      <c r="BG163" s="173"/>
      <c r="BH163" s="173"/>
    </row>
    <row r="164" spans="1:60" outlineLevel="1">
      <c r="A164" s="192"/>
      <c r="B164" s="181"/>
      <c r="C164" s="208" t="s">
        <v>112</v>
      </c>
      <c r="D164" s="186"/>
      <c r="E164" s="190"/>
      <c r="F164" s="191"/>
      <c r="G164" s="194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  <c r="R164" s="173"/>
      <c r="S164" s="173"/>
      <c r="T164" s="173"/>
      <c r="U164" s="173"/>
      <c r="V164" s="173"/>
      <c r="W164" s="173"/>
      <c r="X164" s="173"/>
      <c r="Y164" s="173"/>
      <c r="Z164" s="173"/>
      <c r="AA164" s="173"/>
      <c r="AB164" s="173"/>
      <c r="AC164" s="173"/>
      <c r="AD164" s="173"/>
      <c r="AE164" s="173"/>
      <c r="AF164" s="173"/>
      <c r="AG164" s="173"/>
      <c r="AH164" s="173"/>
      <c r="AI164" s="173"/>
      <c r="AJ164" s="173"/>
      <c r="AK164" s="173"/>
      <c r="AL164" s="173"/>
      <c r="AM164" s="173"/>
      <c r="AN164" s="173"/>
      <c r="AO164" s="173"/>
      <c r="AP164" s="173"/>
      <c r="AQ164" s="173"/>
      <c r="AR164" s="173"/>
      <c r="AS164" s="173"/>
      <c r="AT164" s="173"/>
      <c r="AU164" s="173"/>
      <c r="AV164" s="173"/>
      <c r="AW164" s="173"/>
      <c r="AX164" s="173"/>
      <c r="AY164" s="173"/>
      <c r="AZ164" s="173"/>
      <c r="BA164" s="173"/>
      <c r="BB164" s="173"/>
      <c r="BC164" s="173"/>
      <c r="BD164" s="173"/>
      <c r="BE164" s="173"/>
      <c r="BF164" s="173"/>
      <c r="BG164" s="173"/>
      <c r="BH164" s="173"/>
    </row>
    <row r="165" spans="1:60" outlineLevel="1">
      <c r="A165" s="192"/>
      <c r="B165" s="181"/>
      <c r="C165" s="207" t="s">
        <v>189</v>
      </c>
      <c r="D165" s="185"/>
      <c r="E165" s="189">
        <v>6.6509999999999998</v>
      </c>
      <c r="F165" s="191"/>
      <c r="G165" s="194"/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3"/>
      <c r="S165" s="173"/>
      <c r="T165" s="173"/>
      <c r="U165" s="173"/>
      <c r="V165" s="173"/>
      <c r="W165" s="173"/>
      <c r="X165" s="173"/>
      <c r="Y165" s="173"/>
      <c r="Z165" s="173"/>
      <c r="AA165" s="173"/>
      <c r="AB165" s="173"/>
      <c r="AC165" s="173"/>
      <c r="AD165" s="173"/>
      <c r="AE165" s="173"/>
      <c r="AF165" s="173"/>
      <c r="AG165" s="173"/>
      <c r="AH165" s="173"/>
      <c r="AI165" s="173"/>
      <c r="AJ165" s="173"/>
      <c r="AK165" s="173"/>
      <c r="AL165" s="173"/>
      <c r="AM165" s="173"/>
      <c r="AN165" s="173"/>
      <c r="AO165" s="173"/>
      <c r="AP165" s="173"/>
      <c r="AQ165" s="173"/>
      <c r="AR165" s="173"/>
      <c r="AS165" s="173"/>
      <c r="AT165" s="173"/>
      <c r="AU165" s="173"/>
      <c r="AV165" s="173"/>
      <c r="AW165" s="173"/>
      <c r="AX165" s="173"/>
      <c r="AY165" s="173"/>
      <c r="AZ165" s="173"/>
      <c r="BA165" s="173"/>
      <c r="BB165" s="173"/>
      <c r="BC165" s="173"/>
      <c r="BD165" s="173"/>
      <c r="BE165" s="173"/>
      <c r="BF165" s="173"/>
      <c r="BG165" s="173"/>
      <c r="BH165" s="173"/>
    </row>
    <row r="166" spans="1:60" outlineLevel="1">
      <c r="A166" s="192"/>
      <c r="B166" s="181"/>
      <c r="C166" s="207" t="s">
        <v>190</v>
      </c>
      <c r="D166" s="185"/>
      <c r="E166" s="189">
        <v>-1.62</v>
      </c>
      <c r="F166" s="191"/>
      <c r="G166" s="194"/>
      <c r="H166" s="173"/>
      <c r="I166" s="173"/>
      <c r="J166" s="173"/>
      <c r="K166" s="173"/>
      <c r="L166" s="173"/>
      <c r="M166" s="173"/>
      <c r="N166" s="173"/>
      <c r="O166" s="173"/>
      <c r="P166" s="173"/>
      <c r="Q166" s="173"/>
      <c r="R166" s="173"/>
      <c r="S166" s="173"/>
      <c r="T166" s="173"/>
      <c r="U166" s="173"/>
      <c r="V166" s="173"/>
      <c r="W166" s="173"/>
      <c r="X166" s="173"/>
      <c r="Y166" s="173"/>
      <c r="Z166" s="173"/>
      <c r="AA166" s="173"/>
      <c r="AB166" s="173"/>
      <c r="AC166" s="173"/>
      <c r="AD166" s="173"/>
      <c r="AE166" s="173"/>
      <c r="AF166" s="173"/>
      <c r="AG166" s="173"/>
      <c r="AH166" s="173"/>
      <c r="AI166" s="173"/>
      <c r="AJ166" s="173"/>
      <c r="AK166" s="173"/>
      <c r="AL166" s="173"/>
      <c r="AM166" s="173"/>
      <c r="AN166" s="173"/>
      <c r="AO166" s="173"/>
      <c r="AP166" s="173"/>
      <c r="AQ166" s="173"/>
      <c r="AR166" s="173"/>
      <c r="AS166" s="173"/>
      <c r="AT166" s="173"/>
      <c r="AU166" s="173"/>
      <c r="AV166" s="173"/>
      <c r="AW166" s="173"/>
      <c r="AX166" s="173"/>
      <c r="AY166" s="173"/>
      <c r="AZ166" s="173"/>
      <c r="BA166" s="173"/>
      <c r="BB166" s="173"/>
      <c r="BC166" s="173"/>
      <c r="BD166" s="173"/>
      <c r="BE166" s="173"/>
      <c r="BF166" s="173"/>
      <c r="BG166" s="173"/>
      <c r="BH166" s="173"/>
    </row>
    <row r="167" spans="1:60" outlineLevel="1">
      <c r="A167" s="192"/>
      <c r="B167" s="181"/>
      <c r="C167" s="207" t="s">
        <v>182</v>
      </c>
      <c r="D167" s="185"/>
      <c r="E167" s="189"/>
      <c r="F167" s="191"/>
      <c r="G167" s="194"/>
      <c r="H167" s="173"/>
      <c r="I167" s="173"/>
      <c r="J167" s="173"/>
      <c r="K167" s="173"/>
      <c r="L167" s="173"/>
      <c r="M167" s="173"/>
      <c r="N167" s="173"/>
      <c r="O167" s="173"/>
      <c r="P167" s="173"/>
      <c r="Q167" s="173"/>
      <c r="R167" s="173"/>
      <c r="S167" s="173"/>
      <c r="T167" s="173"/>
      <c r="U167" s="173"/>
      <c r="V167" s="173"/>
      <c r="W167" s="173"/>
      <c r="X167" s="173"/>
      <c r="Y167" s="173"/>
      <c r="Z167" s="173"/>
      <c r="AA167" s="173"/>
      <c r="AB167" s="173"/>
      <c r="AC167" s="173"/>
      <c r="AD167" s="173"/>
      <c r="AE167" s="173"/>
      <c r="AF167" s="173"/>
      <c r="AG167" s="173"/>
      <c r="AH167" s="173"/>
      <c r="AI167" s="173"/>
      <c r="AJ167" s="173"/>
      <c r="AK167" s="173"/>
      <c r="AL167" s="173"/>
      <c r="AM167" s="173"/>
      <c r="AN167" s="173"/>
      <c r="AO167" s="173"/>
      <c r="AP167" s="173"/>
      <c r="AQ167" s="173"/>
      <c r="AR167" s="173"/>
      <c r="AS167" s="173"/>
      <c r="AT167" s="173"/>
      <c r="AU167" s="173"/>
      <c r="AV167" s="173"/>
      <c r="AW167" s="173"/>
      <c r="AX167" s="173"/>
      <c r="AY167" s="173"/>
      <c r="AZ167" s="173"/>
      <c r="BA167" s="173"/>
      <c r="BB167" s="173"/>
      <c r="BC167" s="173"/>
      <c r="BD167" s="173"/>
      <c r="BE167" s="173"/>
      <c r="BF167" s="173"/>
      <c r="BG167" s="173"/>
      <c r="BH167" s="173"/>
    </row>
    <row r="168" spans="1:60" outlineLevel="1">
      <c r="A168" s="192"/>
      <c r="B168" s="181"/>
      <c r="C168" s="207" t="s">
        <v>191</v>
      </c>
      <c r="D168" s="185"/>
      <c r="E168" s="189">
        <v>6.66</v>
      </c>
      <c r="F168" s="191"/>
      <c r="G168" s="194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73"/>
      <c r="AA168" s="173"/>
      <c r="AB168" s="173"/>
      <c r="AC168" s="173"/>
      <c r="AD168" s="173"/>
      <c r="AE168" s="173"/>
      <c r="AF168" s="173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73"/>
      <c r="BH168" s="173"/>
    </row>
    <row r="169" spans="1:60" outlineLevel="1">
      <c r="A169" s="192"/>
      <c r="B169" s="181"/>
      <c r="C169" s="207" t="s">
        <v>190</v>
      </c>
      <c r="D169" s="185"/>
      <c r="E169" s="189">
        <v>-1.62</v>
      </c>
      <c r="F169" s="191"/>
      <c r="G169" s="194"/>
      <c r="H169" s="173"/>
      <c r="I169" s="173"/>
      <c r="J169" s="173"/>
      <c r="K169" s="173"/>
      <c r="L169" s="173"/>
      <c r="M169" s="173"/>
      <c r="N169" s="173"/>
      <c r="O169" s="173"/>
      <c r="P169" s="173"/>
      <c r="Q169" s="173"/>
      <c r="R169" s="173"/>
      <c r="S169" s="173"/>
      <c r="T169" s="173"/>
      <c r="U169" s="173"/>
      <c r="V169" s="173"/>
      <c r="W169" s="173"/>
      <c r="X169" s="173"/>
      <c r="Y169" s="173"/>
      <c r="Z169" s="173"/>
      <c r="AA169" s="173"/>
      <c r="AB169" s="173"/>
      <c r="AC169" s="173"/>
      <c r="AD169" s="173"/>
      <c r="AE169" s="173"/>
      <c r="AF169" s="173"/>
      <c r="AG169" s="173"/>
      <c r="AH169" s="173"/>
      <c r="AI169" s="173"/>
      <c r="AJ169" s="173"/>
      <c r="AK169" s="173"/>
      <c r="AL169" s="173"/>
      <c r="AM169" s="173"/>
      <c r="AN169" s="173"/>
      <c r="AO169" s="173"/>
      <c r="AP169" s="173"/>
      <c r="AQ169" s="173"/>
      <c r="AR169" s="173"/>
      <c r="AS169" s="173"/>
      <c r="AT169" s="173"/>
      <c r="AU169" s="173"/>
      <c r="AV169" s="173"/>
      <c r="AW169" s="173"/>
      <c r="AX169" s="173"/>
      <c r="AY169" s="173"/>
      <c r="AZ169" s="173"/>
      <c r="BA169" s="173"/>
      <c r="BB169" s="173"/>
      <c r="BC169" s="173"/>
      <c r="BD169" s="173"/>
      <c r="BE169" s="173"/>
      <c r="BF169" s="173"/>
      <c r="BG169" s="173"/>
      <c r="BH169" s="173"/>
    </row>
    <row r="170" spans="1:60" outlineLevel="1">
      <c r="A170" s="192">
        <v>24</v>
      </c>
      <c r="B170" s="181" t="s">
        <v>192</v>
      </c>
      <c r="C170" s="205" t="s">
        <v>193</v>
      </c>
      <c r="D170" s="183" t="s">
        <v>194</v>
      </c>
      <c r="E170" s="187">
        <v>1</v>
      </c>
      <c r="F170" s="191">
        <v>600</v>
      </c>
      <c r="G170" s="194">
        <f>E170*F170</f>
        <v>600</v>
      </c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</row>
    <row r="171" spans="1:60" outlineLevel="1">
      <c r="A171" s="192">
        <v>25</v>
      </c>
      <c r="B171" s="181" t="s">
        <v>195</v>
      </c>
      <c r="C171" s="205" t="s">
        <v>196</v>
      </c>
      <c r="D171" s="183" t="s">
        <v>104</v>
      </c>
      <c r="E171" s="187">
        <v>15</v>
      </c>
      <c r="F171" s="191"/>
      <c r="G171" s="194">
        <v>750</v>
      </c>
      <c r="H171" s="173"/>
      <c r="I171" s="173"/>
      <c r="J171" s="173"/>
      <c r="K171" s="173"/>
      <c r="L171" s="173"/>
      <c r="M171" s="173"/>
      <c r="N171" s="173"/>
      <c r="O171" s="173"/>
      <c r="P171" s="173"/>
      <c r="Q171" s="173"/>
      <c r="R171" s="173"/>
      <c r="S171" s="173"/>
      <c r="T171" s="173"/>
      <c r="U171" s="173"/>
      <c r="V171" s="173"/>
      <c r="W171" s="173"/>
      <c r="X171" s="173"/>
      <c r="Y171" s="173"/>
      <c r="Z171" s="173"/>
      <c r="AA171" s="173"/>
      <c r="AB171" s="173"/>
      <c r="AC171" s="173"/>
      <c r="AD171" s="173"/>
      <c r="AE171" s="173"/>
      <c r="AF171" s="173"/>
      <c r="AG171" s="173"/>
      <c r="AH171" s="173"/>
      <c r="AI171" s="173"/>
      <c r="AJ171" s="173"/>
      <c r="AK171" s="173"/>
      <c r="AL171" s="173"/>
      <c r="AM171" s="173"/>
      <c r="AN171" s="173"/>
      <c r="AO171" s="173"/>
      <c r="AP171" s="173"/>
      <c r="AQ171" s="173"/>
      <c r="AR171" s="173"/>
      <c r="AS171" s="173"/>
      <c r="AT171" s="173"/>
      <c r="AU171" s="173"/>
      <c r="AV171" s="173"/>
      <c r="AW171" s="173"/>
      <c r="AX171" s="173"/>
      <c r="AY171" s="173"/>
      <c r="AZ171" s="173"/>
      <c r="BA171" s="173"/>
      <c r="BB171" s="173"/>
      <c r="BC171" s="173"/>
      <c r="BD171" s="173"/>
      <c r="BE171" s="173"/>
      <c r="BF171" s="173"/>
      <c r="BG171" s="173"/>
      <c r="BH171" s="173"/>
    </row>
    <row r="172" spans="1:60">
      <c r="A172" s="193" t="s">
        <v>101</v>
      </c>
      <c r="B172" s="182" t="s">
        <v>78</v>
      </c>
      <c r="C172" s="206" t="s">
        <v>79</v>
      </c>
      <c r="D172" s="184"/>
      <c r="E172" s="188"/>
      <c r="F172" s="251">
        <f>SUM(G173:G173)</f>
        <v>2198.0959499999999</v>
      </c>
      <c r="G172" s="252"/>
    </row>
    <row r="173" spans="1:60" outlineLevel="1">
      <c r="A173" s="192">
        <v>26</v>
      </c>
      <c r="B173" s="181" t="s">
        <v>197</v>
      </c>
      <c r="C173" s="205" t="s">
        <v>198</v>
      </c>
      <c r="D173" s="183" t="s">
        <v>117</v>
      </c>
      <c r="E173" s="187">
        <v>3.3661500000000002</v>
      </c>
      <c r="F173" s="191">
        <v>653</v>
      </c>
      <c r="G173" s="194">
        <f>E173*F173</f>
        <v>2198.0959499999999</v>
      </c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73"/>
      <c r="S173" s="173"/>
      <c r="T173" s="173"/>
      <c r="U173" s="173"/>
      <c r="V173" s="173"/>
      <c r="W173" s="173"/>
      <c r="X173" s="173"/>
      <c r="Y173" s="173"/>
      <c r="Z173" s="173"/>
      <c r="AA173" s="173"/>
      <c r="AB173" s="173"/>
      <c r="AC173" s="173"/>
      <c r="AD173" s="173"/>
      <c r="AE173" s="173"/>
      <c r="AF173" s="173"/>
      <c r="AG173" s="173"/>
      <c r="AH173" s="173"/>
      <c r="AI173" s="173"/>
      <c r="AJ173" s="173"/>
      <c r="AK173" s="173"/>
      <c r="AL173" s="173"/>
      <c r="AM173" s="173"/>
      <c r="AN173" s="173"/>
      <c r="AO173" s="173"/>
      <c r="AP173" s="173"/>
      <c r="AQ173" s="173"/>
      <c r="AR173" s="173"/>
      <c r="AS173" s="173"/>
      <c r="AT173" s="173"/>
      <c r="AU173" s="173"/>
      <c r="AV173" s="173"/>
      <c r="AW173" s="173"/>
      <c r="AX173" s="173"/>
      <c r="AY173" s="173"/>
      <c r="AZ173" s="173"/>
      <c r="BA173" s="173"/>
      <c r="BB173" s="173"/>
      <c r="BC173" s="173"/>
      <c r="BD173" s="173"/>
      <c r="BE173" s="173"/>
      <c r="BF173" s="173"/>
      <c r="BG173" s="173"/>
      <c r="BH173" s="173"/>
    </row>
    <row r="174" spans="1:60">
      <c r="A174" s="193" t="s">
        <v>101</v>
      </c>
      <c r="B174" s="182" t="s">
        <v>80</v>
      </c>
      <c r="C174" s="206" t="s">
        <v>81</v>
      </c>
      <c r="D174" s="184"/>
      <c r="E174" s="188"/>
      <c r="F174" s="251">
        <f>SUM(G175:G182)</f>
        <v>1416.3998399999998</v>
      </c>
      <c r="G174" s="252"/>
    </row>
    <row r="175" spans="1:60" outlineLevel="1">
      <c r="A175" s="192">
        <v>27</v>
      </c>
      <c r="B175" s="181" t="s">
        <v>199</v>
      </c>
      <c r="C175" s="205" t="s">
        <v>200</v>
      </c>
      <c r="D175" s="183" t="s">
        <v>121</v>
      </c>
      <c r="E175" s="187">
        <v>4.4986499999999996</v>
      </c>
      <c r="F175" s="191">
        <v>300</v>
      </c>
      <c r="G175" s="194">
        <f>E175*F175</f>
        <v>1349.5949999999998</v>
      </c>
      <c r="H175" s="173"/>
      <c r="I175" s="173"/>
      <c r="J175" s="173"/>
      <c r="K175" s="173"/>
      <c r="L175" s="173"/>
      <c r="M175" s="173"/>
      <c r="N175" s="173"/>
      <c r="O175" s="173"/>
      <c r="P175" s="173"/>
      <c r="Q175" s="173"/>
      <c r="R175" s="173"/>
      <c r="S175" s="173"/>
      <c r="T175" s="173"/>
      <c r="U175" s="173"/>
      <c r="V175" s="173"/>
      <c r="W175" s="173"/>
      <c r="X175" s="173"/>
      <c r="Y175" s="173"/>
      <c r="Z175" s="173"/>
      <c r="AA175" s="173"/>
      <c r="AB175" s="173"/>
      <c r="AC175" s="173"/>
      <c r="AD175" s="173"/>
      <c r="AE175" s="173"/>
      <c r="AF175" s="173"/>
      <c r="AG175" s="173"/>
      <c r="AH175" s="173"/>
      <c r="AI175" s="173"/>
      <c r="AJ175" s="173"/>
      <c r="AK175" s="173"/>
      <c r="AL175" s="173"/>
      <c r="AM175" s="173"/>
      <c r="AN175" s="173"/>
      <c r="AO175" s="173"/>
      <c r="AP175" s="173"/>
      <c r="AQ175" s="173"/>
      <c r="AR175" s="173"/>
      <c r="AS175" s="173"/>
      <c r="AT175" s="173"/>
      <c r="AU175" s="173"/>
      <c r="AV175" s="173"/>
      <c r="AW175" s="173"/>
      <c r="AX175" s="173"/>
      <c r="AY175" s="173"/>
      <c r="AZ175" s="173"/>
      <c r="BA175" s="173"/>
      <c r="BB175" s="173"/>
      <c r="BC175" s="173"/>
      <c r="BD175" s="173"/>
      <c r="BE175" s="173"/>
      <c r="BF175" s="173"/>
      <c r="BG175" s="173"/>
      <c r="BH175" s="173"/>
    </row>
    <row r="176" spans="1:60" outlineLevel="1">
      <c r="A176" s="192"/>
      <c r="B176" s="181"/>
      <c r="C176" s="207" t="s">
        <v>158</v>
      </c>
      <c r="D176" s="185"/>
      <c r="E176" s="189"/>
      <c r="F176" s="191"/>
      <c r="G176" s="194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73"/>
      <c r="AJ176" s="173"/>
      <c r="AK176" s="173"/>
      <c r="AL176" s="173"/>
      <c r="AM176" s="173"/>
      <c r="AN176" s="173"/>
      <c r="AO176" s="173"/>
      <c r="AP176" s="173"/>
      <c r="AQ176" s="173"/>
      <c r="AR176" s="173"/>
      <c r="AS176" s="173"/>
      <c r="AT176" s="173"/>
      <c r="AU176" s="173"/>
      <c r="AV176" s="173"/>
      <c r="AW176" s="173"/>
      <c r="AX176" s="173"/>
      <c r="AY176" s="173"/>
      <c r="AZ176" s="173"/>
      <c r="BA176" s="173"/>
      <c r="BB176" s="173"/>
      <c r="BC176" s="173"/>
      <c r="BD176" s="173"/>
      <c r="BE176" s="173"/>
      <c r="BF176" s="173"/>
      <c r="BG176" s="173"/>
      <c r="BH176" s="173"/>
    </row>
    <row r="177" spans="1:60" outlineLevel="1">
      <c r="A177" s="192"/>
      <c r="B177" s="181"/>
      <c r="C177" s="208" t="s">
        <v>112</v>
      </c>
      <c r="D177" s="186"/>
      <c r="E177" s="190"/>
      <c r="F177" s="191"/>
      <c r="G177" s="194"/>
      <c r="H177" s="173"/>
      <c r="I177" s="173"/>
      <c r="J177" s="173"/>
      <c r="K177" s="173"/>
      <c r="L177" s="173"/>
      <c r="M177" s="173"/>
      <c r="N177" s="173"/>
      <c r="O177" s="173"/>
      <c r="P177" s="173"/>
      <c r="Q177" s="173"/>
      <c r="R177" s="173"/>
      <c r="S177" s="173"/>
      <c r="T177" s="173"/>
      <c r="U177" s="173"/>
      <c r="V177" s="173"/>
      <c r="W177" s="173"/>
      <c r="X177" s="173"/>
      <c r="Y177" s="173"/>
      <c r="Z177" s="173"/>
      <c r="AA177" s="173"/>
      <c r="AB177" s="173"/>
      <c r="AC177" s="173"/>
      <c r="AD177" s="173"/>
      <c r="AE177" s="173"/>
      <c r="AF177" s="173"/>
      <c r="AG177" s="173"/>
      <c r="AH177" s="173"/>
      <c r="AI177" s="173"/>
      <c r="AJ177" s="173"/>
      <c r="AK177" s="173"/>
      <c r="AL177" s="173"/>
      <c r="AM177" s="173"/>
      <c r="AN177" s="173"/>
      <c r="AO177" s="173"/>
      <c r="AP177" s="173"/>
      <c r="AQ177" s="173"/>
      <c r="AR177" s="173"/>
      <c r="AS177" s="173"/>
      <c r="AT177" s="173"/>
      <c r="AU177" s="173"/>
      <c r="AV177" s="173"/>
      <c r="AW177" s="173"/>
      <c r="AX177" s="173"/>
      <c r="AY177" s="173"/>
      <c r="AZ177" s="173"/>
      <c r="BA177" s="173"/>
      <c r="BB177" s="173"/>
      <c r="BC177" s="173"/>
      <c r="BD177" s="173"/>
      <c r="BE177" s="173"/>
      <c r="BF177" s="173"/>
      <c r="BG177" s="173"/>
      <c r="BH177" s="173"/>
    </row>
    <row r="178" spans="1:60" outlineLevel="1">
      <c r="A178" s="192"/>
      <c r="B178" s="181"/>
      <c r="C178" s="207" t="s">
        <v>201</v>
      </c>
      <c r="D178" s="185"/>
      <c r="E178" s="189">
        <v>2.2814999999999999</v>
      </c>
      <c r="F178" s="191"/>
      <c r="G178" s="194"/>
      <c r="H178" s="173"/>
      <c r="I178" s="173"/>
      <c r="J178" s="173"/>
      <c r="K178" s="173"/>
      <c r="L178" s="173"/>
      <c r="M178" s="173"/>
      <c r="N178" s="173"/>
      <c r="O178" s="173"/>
      <c r="P178" s="173"/>
      <c r="Q178" s="173"/>
      <c r="R178" s="173"/>
      <c r="S178" s="173"/>
      <c r="T178" s="173"/>
      <c r="U178" s="173"/>
      <c r="V178" s="173"/>
      <c r="W178" s="173"/>
      <c r="X178" s="173"/>
      <c r="Y178" s="173"/>
      <c r="Z178" s="173"/>
      <c r="AA178" s="173"/>
      <c r="AB178" s="173"/>
      <c r="AC178" s="173"/>
      <c r="AD178" s="173"/>
      <c r="AE178" s="173"/>
      <c r="AF178" s="173"/>
      <c r="AG178" s="173"/>
      <c r="AH178" s="173"/>
      <c r="AI178" s="173"/>
      <c r="AJ178" s="173"/>
      <c r="AK178" s="173"/>
      <c r="AL178" s="173"/>
      <c r="AM178" s="173"/>
      <c r="AN178" s="173"/>
      <c r="AO178" s="173"/>
      <c r="AP178" s="173"/>
      <c r="AQ178" s="173"/>
      <c r="AR178" s="173"/>
      <c r="AS178" s="173"/>
      <c r="AT178" s="173"/>
      <c r="AU178" s="173"/>
      <c r="AV178" s="173"/>
      <c r="AW178" s="173"/>
      <c r="AX178" s="173"/>
      <c r="AY178" s="173"/>
      <c r="AZ178" s="173"/>
      <c r="BA178" s="173"/>
      <c r="BB178" s="173"/>
      <c r="BC178" s="173"/>
      <c r="BD178" s="173"/>
      <c r="BE178" s="173"/>
      <c r="BF178" s="173"/>
      <c r="BG178" s="173"/>
      <c r="BH178" s="173"/>
    </row>
    <row r="179" spans="1:60" outlineLevel="1">
      <c r="A179" s="192"/>
      <c r="B179" s="181"/>
      <c r="C179" s="207" t="s">
        <v>160</v>
      </c>
      <c r="D179" s="185"/>
      <c r="E179" s="189"/>
      <c r="F179" s="191"/>
      <c r="G179" s="194"/>
      <c r="H179" s="173"/>
      <c r="I179" s="173"/>
      <c r="J179" s="173"/>
      <c r="K179" s="173"/>
      <c r="L179" s="173"/>
      <c r="M179" s="173"/>
      <c r="N179" s="173"/>
      <c r="O179" s="173"/>
      <c r="P179" s="173"/>
      <c r="Q179" s="173"/>
      <c r="R179" s="173"/>
      <c r="S179" s="173"/>
      <c r="T179" s="173"/>
      <c r="U179" s="173"/>
      <c r="V179" s="173"/>
      <c r="W179" s="173"/>
      <c r="X179" s="173"/>
      <c r="Y179" s="173"/>
      <c r="Z179" s="173"/>
      <c r="AA179" s="173"/>
      <c r="AB179" s="173"/>
      <c r="AC179" s="173"/>
      <c r="AD179" s="173"/>
      <c r="AE179" s="173"/>
      <c r="AF179" s="173"/>
      <c r="AG179" s="173"/>
      <c r="AH179" s="173"/>
      <c r="AI179" s="173"/>
      <c r="AJ179" s="173"/>
      <c r="AK179" s="173"/>
      <c r="AL179" s="173"/>
      <c r="AM179" s="173"/>
      <c r="AN179" s="173"/>
      <c r="AO179" s="173"/>
      <c r="AP179" s="173"/>
      <c r="AQ179" s="173"/>
      <c r="AR179" s="173"/>
      <c r="AS179" s="173"/>
      <c r="AT179" s="173"/>
      <c r="AU179" s="173"/>
      <c r="AV179" s="173"/>
      <c r="AW179" s="173"/>
      <c r="AX179" s="173"/>
      <c r="AY179" s="173"/>
      <c r="AZ179" s="173"/>
      <c r="BA179" s="173"/>
      <c r="BB179" s="173"/>
      <c r="BC179" s="173"/>
      <c r="BD179" s="173"/>
      <c r="BE179" s="173"/>
      <c r="BF179" s="173"/>
      <c r="BG179" s="173"/>
      <c r="BH179" s="173"/>
    </row>
    <row r="180" spans="1:60" outlineLevel="1">
      <c r="A180" s="192"/>
      <c r="B180" s="181"/>
      <c r="C180" s="208" t="s">
        <v>112</v>
      </c>
      <c r="D180" s="186"/>
      <c r="E180" s="190">
        <v>2.2814999999999999</v>
      </c>
      <c r="F180" s="191"/>
      <c r="G180" s="194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173"/>
      <c r="U180" s="173"/>
      <c r="V180" s="173"/>
      <c r="W180" s="173"/>
      <c r="X180" s="173"/>
      <c r="Y180" s="173"/>
      <c r="Z180" s="173"/>
      <c r="AA180" s="173"/>
      <c r="AB180" s="173"/>
      <c r="AC180" s="173"/>
      <c r="AD180" s="173"/>
      <c r="AE180" s="173"/>
      <c r="AF180" s="173"/>
      <c r="AG180" s="173"/>
      <c r="AH180" s="173"/>
      <c r="AI180" s="173"/>
      <c r="AJ180" s="173"/>
      <c r="AK180" s="173"/>
      <c r="AL180" s="173"/>
      <c r="AM180" s="173"/>
      <c r="AN180" s="173"/>
      <c r="AO180" s="173"/>
      <c r="AP180" s="173"/>
      <c r="AQ180" s="173"/>
      <c r="AR180" s="173"/>
      <c r="AS180" s="173"/>
      <c r="AT180" s="173"/>
      <c r="AU180" s="173"/>
      <c r="AV180" s="173"/>
      <c r="AW180" s="173"/>
      <c r="AX180" s="173"/>
      <c r="AY180" s="173"/>
      <c r="AZ180" s="173"/>
      <c r="BA180" s="173"/>
      <c r="BB180" s="173"/>
      <c r="BC180" s="173"/>
      <c r="BD180" s="173"/>
      <c r="BE180" s="173"/>
      <c r="BF180" s="173"/>
      <c r="BG180" s="173"/>
      <c r="BH180" s="173"/>
    </row>
    <row r="181" spans="1:60" outlineLevel="1">
      <c r="A181" s="192"/>
      <c r="B181" s="181"/>
      <c r="C181" s="207" t="s">
        <v>202</v>
      </c>
      <c r="D181" s="185"/>
      <c r="E181" s="189">
        <v>2.2172000000000001</v>
      </c>
      <c r="F181" s="191"/>
      <c r="G181" s="194"/>
      <c r="H181" s="173"/>
      <c r="I181" s="173"/>
      <c r="J181" s="173"/>
      <c r="K181" s="173"/>
      <c r="L181" s="173"/>
      <c r="M181" s="173"/>
      <c r="N181" s="173"/>
      <c r="O181" s="173"/>
      <c r="P181" s="173"/>
      <c r="Q181" s="173"/>
      <c r="R181" s="173"/>
      <c r="S181" s="173"/>
      <c r="T181" s="173"/>
      <c r="U181" s="173"/>
      <c r="V181" s="173"/>
      <c r="W181" s="173"/>
      <c r="X181" s="173"/>
      <c r="Y181" s="173"/>
      <c r="Z181" s="173"/>
      <c r="AA181" s="173"/>
      <c r="AB181" s="173"/>
      <c r="AC181" s="173"/>
      <c r="AD181" s="173"/>
      <c r="AE181" s="173"/>
      <c r="AF181" s="173"/>
      <c r="AG181" s="173"/>
      <c r="AH181" s="173"/>
      <c r="AI181" s="173"/>
      <c r="AJ181" s="173"/>
      <c r="AK181" s="173"/>
      <c r="AL181" s="173"/>
      <c r="AM181" s="173"/>
      <c r="AN181" s="173"/>
      <c r="AO181" s="173"/>
      <c r="AP181" s="173"/>
      <c r="AQ181" s="173"/>
      <c r="AR181" s="173"/>
      <c r="AS181" s="173"/>
      <c r="AT181" s="173"/>
      <c r="AU181" s="173"/>
      <c r="AV181" s="173"/>
      <c r="AW181" s="173"/>
      <c r="AX181" s="173"/>
      <c r="AY181" s="173"/>
      <c r="AZ181" s="173"/>
      <c r="BA181" s="173"/>
      <c r="BB181" s="173"/>
      <c r="BC181" s="173"/>
      <c r="BD181" s="173"/>
      <c r="BE181" s="173"/>
      <c r="BF181" s="173"/>
      <c r="BG181" s="173"/>
      <c r="BH181" s="173"/>
    </row>
    <row r="182" spans="1:60" outlineLevel="1">
      <c r="A182" s="192">
        <v>28</v>
      </c>
      <c r="B182" s="181" t="s">
        <v>203</v>
      </c>
      <c r="C182" s="205" t="s">
        <v>204</v>
      </c>
      <c r="D182" s="183" t="s">
        <v>104</v>
      </c>
      <c r="E182" s="187">
        <v>18.556899999999999</v>
      </c>
      <c r="F182" s="191">
        <v>3.6</v>
      </c>
      <c r="G182" s="194">
        <f>E182*F182</f>
        <v>66.804839999999999</v>
      </c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3"/>
      <c r="S182" s="173"/>
      <c r="T182" s="173"/>
      <c r="U182" s="173"/>
      <c r="V182" s="173"/>
      <c r="W182" s="173"/>
      <c r="X182" s="173"/>
      <c r="Y182" s="173"/>
      <c r="Z182" s="173"/>
      <c r="AA182" s="173"/>
      <c r="AB182" s="173"/>
      <c r="AC182" s="173"/>
      <c r="AD182" s="173"/>
      <c r="AE182" s="173"/>
      <c r="AF182" s="173"/>
      <c r="AG182" s="173"/>
      <c r="AH182" s="173"/>
      <c r="AI182" s="173"/>
      <c r="AJ182" s="173"/>
      <c r="AK182" s="173"/>
      <c r="AL182" s="173"/>
      <c r="AM182" s="173"/>
      <c r="AN182" s="173"/>
      <c r="AO182" s="173"/>
      <c r="AP182" s="173"/>
      <c r="AQ182" s="173"/>
      <c r="AR182" s="173"/>
      <c r="AS182" s="173"/>
      <c r="AT182" s="173"/>
      <c r="AU182" s="173"/>
      <c r="AV182" s="173"/>
      <c r="AW182" s="173"/>
      <c r="AX182" s="173"/>
      <c r="AY182" s="173"/>
      <c r="AZ182" s="173"/>
      <c r="BA182" s="173"/>
      <c r="BB182" s="173"/>
      <c r="BC182" s="173"/>
      <c r="BD182" s="173"/>
      <c r="BE182" s="173"/>
      <c r="BF182" s="173"/>
      <c r="BG182" s="173"/>
      <c r="BH182" s="173"/>
    </row>
    <row r="183" spans="1:60">
      <c r="A183" s="193" t="s">
        <v>101</v>
      </c>
      <c r="B183" s="182" t="s">
        <v>82</v>
      </c>
      <c r="C183" s="206" t="s">
        <v>83</v>
      </c>
      <c r="D183" s="184"/>
      <c r="E183" s="188"/>
      <c r="F183" s="251">
        <f>SUM(G184:G191)</f>
        <v>4296</v>
      </c>
      <c r="G183" s="252"/>
    </row>
    <row r="184" spans="1:60" outlineLevel="1">
      <c r="A184" s="192">
        <v>29</v>
      </c>
      <c r="B184" s="181" t="s">
        <v>205</v>
      </c>
      <c r="C184" s="205" t="s">
        <v>206</v>
      </c>
      <c r="D184" s="183" t="s">
        <v>207</v>
      </c>
      <c r="E184" s="187">
        <v>2</v>
      </c>
      <c r="F184" s="191">
        <v>2100</v>
      </c>
      <c r="G184" s="194">
        <f>E184*F184</f>
        <v>4200</v>
      </c>
      <c r="H184" s="173"/>
      <c r="I184" s="173"/>
      <c r="J184" s="173"/>
      <c r="K184" s="173"/>
      <c r="L184" s="173"/>
      <c r="M184" s="173"/>
      <c r="N184" s="173"/>
      <c r="O184" s="173"/>
      <c r="P184" s="173"/>
      <c r="Q184" s="173"/>
      <c r="R184" s="173"/>
      <c r="S184" s="173"/>
      <c r="T184" s="173"/>
      <c r="U184" s="173"/>
      <c r="V184" s="173"/>
      <c r="W184" s="173"/>
      <c r="X184" s="173"/>
      <c r="Y184" s="173"/>
      <c r="Z184" s="173"/>
      <c r="AA184" s="173"/>
      <c r="AB184" s="173"/>
      <c r="AC184" s="173"/>
      <c r="AD184" s="173"/>
      <c r="AE184" s="173"/>
      <c r="AF184" s="173"/>
      <c r="AG184" s="173"/>
      <c r="AH184" s="173"/>
      <c r="AI184" s="173"/>
      <c r="AJ184" s="173"/>
      <c r="AK184" s="173"/>
      <c r="AL184" s="173"/>
      <c r="AM184" s="173"/>
      <c r="AN184" s="173"/>
      <c r="AO184" s="173"/>
      <c r="AP184" s="173"/>
      <c r="AQ184" s="173"/>
      <c r="AR184" s="173"/>
      <c r="AS184" s="173"/>
      <c r="AT184" s="173"/>
      <c r="AU184" s="173"/>
      <c r="AV184" s="173"/>
      <c r="AW184" s="173"/>
      <c r="AX184" s="173"/>
      <c r="AY184" s="173"/>
      <c r="AZ184" s="173"/>
      <c r="BA184" s="173"/>
      <c r="BB184" s="173"/>
      <c r="BC184" s="173"/>
      <c r="BD184" s="173"/>
      <c r="BE184" s="173"/>
      <c r="BF184" s="173"/>
      <c r="BG184" s="173"/>
      <c r="BH184" s="173"/>
    </row>
    <row r="185" spans="1:60" outlineLevel="1">
      <c r="A185" s="192"/>
      <c r="B185" s="181"/>
      <c r="C185" s="207" t="s">
        <v>111</v>
      </c>
      <c r="D185" s="185"/>
      <c r="E185" s="189"/>
      <c r="F185" s="191"/>
      <c r="G185" s="194"/>
      <c r="H185" s="173"/>
      <c r="I185" s="173"/>
      <c r="J185" s="173"/>
      <c r="K185" s="173"/>
      <c r="L185" s="173"/>
      <c r="M185" s="173"/>
      <c r="N185" s="173"/>
      <c r="O185" s="173"/>
      <c r="P185" s="173"/>
      <c r="Q185" s="173"/>
      <c r="R185" s="173"/>
      <c r="S185" s="173"/>
      <c r="T185" s="173"/>
      <c r="U185" s="173"/>
      <c r="V185" s="173"/>
      <c r="W185" s="173"/>
      <c r="X185" s="173"/>
      <c r="Y185" s="173"/>
      <c r="Z185" s="173"/>
      <c r="AA185" s="173"/>
      <c r="AB185" s="173"/>
      <c r="AC185" s="173"/>
      <c r="AD185" s="173"/>
      <c r="AE185" s="173"/>
      <c r="AF185" s="173"/>
      <c r="AG185" s="173"/>
      <c r="AH185" s="173"/>
      <c r="AI185" s="173"/>
      <c r="AJ185" s="173"/>
      <c r="AK185" s="173"/>
      <c r="AL185" s="173"/>
      <c r="AM185" s="173"/>
      <c r="AN185" s="173"/>
      <c r="AO185" s="173"/>
      <c r="AP185" s="173"/>
      <c r="AQ185" s="173"/>
      <c r="AR185" s="173"/>
      <c r="AS185" s="173"/>
      <c r="AT185" s="173"/>
      <c r="AU185" s="173"/>
      <c r="AV185" s="173"/>
      <c r="AW185" s="173"/>
      <c r="AX185" s="173"/>
      <c r="AY185" s="173"/>
      <c r="AZ185" s="173"/>
      <c r="BA185" s="173"/>
      <c r="BB185" s="173"/>
      <c r="BC185" s="173"/>
      <c r="BD185" s="173"/>
      <c r="BE185" s="173"/>
      <c r="BF185" s="173"/>
      <c r="BG185" s="173"/>
      <c r="BH185" s="173"/>
    </row>
    <row r="186" spans="1:60" outlineLevel="1">
      <c r="A186" s="192"/>
      <c r="B186" s="181"/>
      <c r="C186" s="208" t="s">
        <v>112</v>
      </c>
      <c r="D186" s="186"/>
      <c r="E186" s="190"/>
      <c r="F186" s="191"/>
      <c r="G186" s="194"/>
      <c r="H186" s="173"/>
      <c r="I186" s="173"/>
      <c r="J186" s="173"/>
      <c r="K186" s="173"/>
      <c r="L186" s="173"/>
      <c r="M186" s="173"/>
      <c r="N186" s="173"/>
      <c r="O186" s="173"/>
      <c r="P186" s="173"/>
      <c r="Q186" s="173"/>
      <c r="R186" s="173"/>
      <c r="S186" s="173"/>
      <c r="T186" s="173"/>
      <c r="U186" s="173"/>
      <c r="V186" s="173"/>
      <c r="W186" s="173"/>
      <c r="X186" s="173"/>
      <c r="Y186" s="173"/>
      <c r="Z186" s="173"/>
      <c r="AA186" s="173"/>
      <c r="AB186" s="173"/>
      <c r="AC186" s="173"/>
      <c r="AD186" s="173"/>
      <c r="AE186" s="173"/>
      <c r="AF186" s="173"/>
      <c r="AG186" s="173"/>
      <c r="AH186" s="173"/>
      <c r="AI186" s="173"/>
      <c r="AJ186" s="173"/>
      <c r="AK186" s="173"/>
      <c r="AL186" s="173"/>
      <c r="AM186" s="173"/>
      <c r="AN186" s="173"/>
      <c r="AO186" s="173"/>
      <c r="AP186" s="173"/>
      <c r="AQ186" s="173"/>
      <c r="AR186" s="173"/>
      <c r="AS186" s="173"/>
      <c r="AT186" s="173"/>
      <c r="AU186" s="173"/>
      <c r="AV186" s="173"/>
      <c r="AW186" s="173"/>
      <c r="AX186" s="173"/>
      <c r="AY186" s="173"/>
      <c r="AZ186" s="173"/>
      <c r="BA186" s="173"/>
      <c r="BB186" s="173"/>
      <c r="BC186" s="173"/>
      <c r="BD186" s="173"/>
      <c r="BE186" s="173"/>
      <c r="BF186" s="173"/>
      <c r="BG186" s="173"/>
      <c r="BH186" s="173"/>
    </row>
    <row r="187" spans="1:60" outlineLevel="1">
      <c r="A187" s="192"/>
      <c r="B187" s="181"/>
      <c r="C187" s="207" t="s">
        <v>102</v>
      </c>
      <c r="D187" s="185"/>
      <c r="E187" s="189">
        <v>1</v>
      </c>
      <c r="F187" s="191"/>
      <c r="G187" s="194"/>
      <c r="H187" s="173"/>
      <c r="I187" s="173"/>
      <c r="J187" s="173"/>
      <c r="K187" s="173"/>
      <c r="L187" s="173"/>
      <c r="M187" s="173"/>
      <c r="N187" s="173"/>
      <c r="O187" s="173"/>
      <c r="P187" s="173"/>
      <c r="Q187" s="173"/>
      <c r="R187" s="173"/>
      <c r="S187" s="173"/>
      <c r="T187" s="173"/>
      <c r="U187" s="173"/>
      <c r="V187" s="173"/>
      <c r="W187" s="173"/>
      <c r="X187" s="173"/>
      <c r="Y187" s="173"/>
      <c r="Z187" s="173"/>
      <c r="AA187" s="173"/>
      <c r="AB187" s="173"/>
      <c r="AC187" s="173"/>
      <c r="AD187" s="173"/>
      <c r="AE187" s="173"/>
      <c r="AF187" s="173"/>
      <c r="AG187" s="173"/>
      <c r="AH187" s="173"/>
      <c r="AI187" s="173"/>
      <c r="AJ187" s="173"/>
      <c r="AK187" s="173"/>
      <c r="AL187" s="173"/>
      <c r="AM187" s="173"/>
      <c r="AN187" s="173"/>
      <c r="AO187" s="173"/>
      <c r="AP187" s="173"/>
      <c r="AQ187" s="173"/>
      <c r="AR187" s="173"/>
      <c r="AS187" s="173"/>
      <c r="AT187" s="173"/>
      <c r="AU187" s="173"/>
      <c r="AV187" s="173"/>
      <c r="AW187" s="173"/>
      <c r="AX187" s="173"/>
      <c r="AY187" s="173"/>
      <c r="AZ187" s="173"/>
      <c r="BA187" s="173"/>
      <c r="BB187" s="173"/>
      <c r="BC187" s="173"/>
      <c r="BD187" s="173"/>
      <c r="BE187" s="173"/>
      <c r="BF187" s="173"/>
      <c r="BG187" s="173"/>
      <c r="BH187" s="173"/>
    </row>
    <row r="188" spans="1:60" outlineLevel="1">
      <c r="A188" s="192"/>
      <c r="B188" s="181"/>
      <c r="C188" s="207" t="s">
        <v>114</v>
      </c>
      <c r="D188" s="185"/>
      <c r="E188" s="189"/>
      <c r="F188" s="191"/>
      <c r="G188" s="194"/>
      <c r="H188" s="173"/>
      <c r="I188" s="173"/>
      <c r="J188" s="173"/>
      <c r="K188" s="173"/>
      <c r="L188" s="173"/>
      <c r="M188" s="173"/>
      <c r="N188" s="173"/>
      <c r="O188" s="173"/>
      <c r="P188" s="173"/>
      <c r="Q188" s="173"/>
      <c r="R188" s="173"/>
      <c r="S188" s="173"/>
      <c r="T188" s="173"/>
      <c r="U188" s="173"/>
      <c r="V188" s="173"/>
      <c r="W188" s="173"/>
      <c r="X188" s="173"/>
      <c r="Y188" s="173"/>
      <c r="Z188" s="173"/>
      <c r="AA188" s="173"/>
      <c r="AB188" s="173"/>
      <c r="AC188" s="173"/>
      <c r="AD188" s="173"/>
      <c r="AE188" s="173"/>
      <c r="AF188" s="173"/>
      <c r="AG188" s="173"/>
      <c r="AH188" s="173"/>
      <c r="AI188" s="173"/>
      <c r="AJ188" s="173"/>
      <c r="AK188" s="173"/>
      <c r="AL188" s="173"/>
      <c r="AM188" s="173"/>
      <c r="AN188" s="173"/>
      <c r="AO188" s="173"/>
      <c r="AP188" s="173"/>
      <c r="AQ188" s="173"/>
      <c r="AR188" s="173"/>
      <c r="AS188" s="173"/>
      <c r="AT188" s="173"/>
      <c r="AU188" s="173"/>
      <c r="AV188" s="173"/>
      <c r="AW188" s="173"/>
      <c r="AX188" s="173"/>
      <c r="AY188" s="173"/>
      <c r="AZ188" s="173"/>
      <c r="BA188" s="173"/>
      <c r="BB188" s="173"/>
      <c r="BC188" s="173"/>
      <c r="BD188" s="173"/>
      <c r="BE188" s="173"/>
      <c r="BF188" s="173"/>
      <c r="BG188" s="173"/>
      <c r="BH188" s="173"/>
    </row>
    <row r="189" spans="1:60" outlineLevel="1">
      <c r="A189" s="192"/>
      <c r="B189" s="181"/>
      <c r="C189" s="208" t="s">
        <v>112</v>
      </c>
      <c r="D189" s="186"/>
      <c r="E189" s="190">
        <v>1</v>
      </c>
      <c r="F189" s="191"/>
      <c r="G189" s="194"/>
      <c r="H189" s="173"/>
      <c r="I189" s="173"/>
      <c r="J189" s="173"/>
      <c r="K189" s="173"/>
      <c r="L189" s="173"/>
      <c r="M189" s="173"/>
      <c r="N189" s="173"/>
      <c r="O189" s="173"/>
      <c r="P189" s="173"/>
      <c r="Q189" s="173"/>
      <c r="R189" s="173"/>
      <c r="S189" s="173"/>
      <c r="T189" s="173"/>
      <c r="U189" s="173"/>
      <c r="V189" s="173"/>
      <c r="W189" s="173"/>
      <c r="X189" s="173"/>
      <c r="Y189" s="173"/>
      <c r="Z189" s="173"/>
      <c r="AA189" s="173"/>
      <c r="AB189" s="173"/>
      <c r="AC189" s="173"/>
      <c r="AD189" s="173"/>
      <c r="AE189" s="173"/>
      <c r="AF189" s="173"/>
      <c r="AG189" s="173"/>
      <c r="AH189" s="173"/>
      <c r="AI189" s="173"/>
      <c r="AJ189" s="173"/>
      <c r="AK189" s="173"/>
      <c r="AL189" s="173"/>
      <c r="AM189" s="173"/>
      <c r="AN189" s="173"/>
      <c r="AO189" s="173"/>
      <c r="AP189" s="173"/>
      <c r="AQ189" s="173"/>
      <c r="AR189" s="173"/>
      <c r="AS189" s="173"/>
      <c r="AT189" s="173"/>
      <c r="AU189" s="173"/>
      <c r="AV189" s="173"/>
      <c r="AW189" s="173"/>
      <c r="AX189" s="173"/>
      <c r="AY189" s="173"/>
      <c r="AZ189" s="173"/>
      <c r="BA189" s="173"/>
      <c r="BB189" s="173"/>
      <c r="BC189" s="173"/>
      <c r="BD189" s="173"/>
      <c r="BE189" s="173"/>
      <c r="BF189" s="173"/>
      <c r="BG189" s="173"/>
      <c r="BH189" s="173"/>
    </row>
    <row r="190" spans="1:60" outlineLevel="1">
      <c r="A190" s="192"/>
      <c r="B190" s="181"/>
      <c r="C190" s="207" t="s">
        <v>102</v>
      </c>
      <c r="D190" s="185"/>
      <c r="E190" s="189">
        <v>1</v>
      </c>
      <c r="F190" s="191"/>
      <c r="G190" s="194"/>
      <c r="H190" s="173"/>
      <c r="I190" s="173"/>
      <c r="J190" s="173"/>
      <c r="K190" s="173"/>
      <c r="L190" s="173"/>
      <c r="M190" s="173"/>
      <c r="N190" s="173"/>
      <c r="O190" s="173"/>
      <c r="P190" s="173"/>
      <c r="Q190" s="173"/>
      <c r="R190" s="173"/>
      <c r="S190" s="173"/>
      <c r="T190" s="173"/>
      <c r="U190" s="173"/>
      <c r="V190" s="173"/>
      <c r="W190" s="173"/>
      <c r="X190" s="173"/>
      <c r="Y190" s="173"/>
      <c r="Z190" s="173"/>
      <c r="AA190" s="173"/>
      <c r="AB190" s="173"/>
      <c r="AC190" s="173"/>
      <c r="AD190" s="173"/>
      <c r="AE190" s="173"/>
      <c r="AF190" s="173"/>
      <c r="AG190" s="173"/>
      <c r="AH190" s="173"/>
      <c r="AI190" s="173"/>
      <c r="AJ190" s="173"/>
      <c r="AK190" s="173"/>
      <c r="AL190" s="173"/>
      <c r="AM190" s="173"/>
      <c r="AN190" s="173"/>
      <c r="AO190" s="173"/>
      <c r="AP190" s="173"/>
      <c r="AQ190" s="173"/>
      <c r="AR190" s="173"/>
      <c r="AS190" s="173"/>
      <c r="AT190" s="173"/>
      <c r="AU190" s="173"/>
      <c r="AV190" s="173"/>
      <c r="AW190" s="173"/>
      <c r="AX190" s="173"/>
      <c r="AY190" s="173"/>
      <c r="AZ190" s="173"/>
      <c r="BA190" s="173"/>
      <c r="BB190" s="173"/>
      <c r="BC190" s="173"/>
      <c r="BD190" s="173"/>
      <c r="BE190" s="173"/>
      <c r="BF190" s="173"/>
      <c r="BG190" s="173"/>
      <c r="BH190" s="173"/>
    </row>
    <row r="191" spans="1:60" outlineLevel="1">
      <c r="A191" s="192">
        <v>30</v>
      </c>
      <c r="B191" s="181" t="s">
        <v>208</v>
      </c>
      <c r="C191" s="205" t="s">
        <v>209</v>
      </c>
      <c r="D191" s="183" t="s">
        <v>104</v>
      </c>
      <c r="E191" s="187">
        <v>80</v>
      </c>
      <c r="F191" s="191">
        <v>1.2</v>
      </c>
      <c r="G191" s="194">
        <f>E191*F191</f>
        <v>96</v>
      </c>
      <c r="H191" s="173"/>
      <c r="I191" s="173"/>
      <c r="J191" s="173"/>
      <c r="K191" s="173"/>
      <c r="L191" s="173"/>
      <c r="M191" s="173"/>
      <c r="N191" s="173"/>
      <c r="O191" s="173"/>
      <c r="P191" s="173"/>
      <c r="Q191" s="173"/>
      <c r="R191" s="173"/>
      <c r="S191" s="173"/>
      <c r="T191" s="173"/>
      <c r="U191" s="173"/>
      <c r="V191" s="173"/>
      <c r="W191" s="173"/>
      <c r="X191" s="173"/>
      <c r="Y191" s="173"/>
      <c r="Z191" s="173"/>
      <c r="AA191" s="173"/>
      <c r="AB191" s="173"/>
      <c r="AC191" s="173"/>
      <c r="AD191" s="173"/>
      <c r="AE191" s="173"/>
      <c r="AF191" s="173"/>
      <c r="AG191" s="173"/>
      <c r="AH191" s="173"/>
      <c r="AI191" s="173"/>
      <c r="AJ191" s="173"/>
      <c r="AK191" s="173"/>
      <c r="AL191" s="173"/>
      <c r="AM191" s="173"/>
      <c r="AN191" s="173"/>
      <c r="AO191" s="173"/>
      <c r="AP191" s="173"/>
      <c r="AQ191" s="173"/>
      <c r="AR191" s="173"/>
      <c r="AS191" s="173"/>
      <c r="AT191" s="173"/>
      <c r="AU191" s="173"/>
      <c r="AV191" s="173"/>
      <c r="AW191" s="173"/>
      <c r="AX191" s="173"/>
      <c r="AY191" s="173"/>
      <c r="AZ191" s="173"/>
      <c r="BA191" s="173"/>
      <c r="BB191" s="173"/>
      <c r="BC191" s="173"/>
      <c r="BD191" s="173"/>
      <c r="BE191" s="173"/>
      <c r="BF191" s="173"/>
      <c r="BG191" s="173"/>
      <c r="BH191" s="173"/>
    </row>
    <row r="192" spans="1:60">
      <c r="A192" s="193" t="s">
        <v>101</v>
      </c>
      <c r="B192" s="182" t="s">
        <v>84</v>
      </c>
      <c r="C192" s="206" t="s">
        <v>85</v>
      </c>
      <c r="D192" s="184"/>
      <c r="E192" s="188"/>
      <c r="F192" s="251">
        <f>SUM(G193:G204)</f>
        <v>2351.1316500000003</v>
      </c>
      <c r="G192" s="252"/>
    </row>
    <row r="193" spans="1:60" outlineLevel="1">
      <c r="A193" s="192">
        <v>31</v>
      </c>
      <c r="B193" s="181" t="s">
        <v>210</v>
      </c>
      <c r="C193" s="205" t="s">
        <v>211</v>
      </c>
      <c r="D193" s="183" t="s">
        <v>121</v>
      </c>
      <c r="E193" s="187">
        <v>3.4605000000000001</v>
      </c>
      <c r="F193" s="191">
        <v>8</v>
      </c>
      <c r="G193" s="194">
        <f>E193*F193</f>
        <v>27.684000000000001</v>
      </c>
      <c r="H193" s="173"/>
      <c r="I193" s="173"/>
      <c r="J193" s="173"/>
      <c r="K193" s="173"/>
      <c r="L193" s="173"/>
      <c r="M193" s="173"/>
      <c r="N193" s="173"/>
      <c r="O193" s="173"/>
      <c r="P193" s="173"/>
      <c r="Q193" s="173"/>
      <c r="R193" s="173"/>
      <c r="S193" s="173"/>
      <c r="T193" s="173"/>
      <c r="U193" s="173"/>
      <c r="V193" s="173"/>
      <c r="W193" s="173"/>
      <c r="X193" s="173"/>
      <c r="Y193" s="173"/>
      <c r="Z193" s="173"/>
      <c r="AA193" s="173"/>
      <c r="AB193" s="173"/>
      <c r="AC193" s="173"/>
      <c r="AD193" s="173"/>
      <c r="AE193" s="173"/>
      <c r="AF193" s="173"/>
      <c r="AG193" s="173"/>
      <c r="AH193" s="173"/>
      <c r="AI193" s="173"/>
      <c r="AJ193" s="173"/>
      <c r="AK193" s="173"/>
      <c r="AL193" s="173"/>
      <c r="AM193" s="173"/>
      <c r="AN193" s="173"/>
      <c r="AO193" s="173"/>
      <c r="AP193" s="173"/>
      <c r="AQ193" s="173"/>
      <c r="AR193" s="173"/>
      <c r="AS193" s="173"/>
      <c r="AT193" s="173"/>
      <c r="AU193" s="173"/>
      <c r="AV193" s="173"/>
      <c r="AW193" s="173"/>
      <c r="AX193" s="173"/>
      <c r="AY193" s="173"/>
      <c r="AZ193" s="173"/>
      <c r="BA193" s="173"/>
      <c r="BB193" s="173"/>
      <c r="BC193" s="173"/>
      <c r="BD193" s="173"/>
      <c r="BE193" s="173"/>
      <c r="BF193" s="173"/>
      <c r="BG193" s="173"/>
      <c r="BH193" s="173"/>
    </row>
    <row r="194" spans="1:60" outlineLevel="1">
      <c r="A194" s="192"/>
      <c r="B194" s="181"/>
      <c r="C194" s="208" t="s">
        <v>112</v>
      </c>
      <c r="D194" s="186"/>
      <c r="E194" s="190"/>
      <c r="F194" s="191"/>
      <c r="G194" s="194"/>
      <c r="H194" s="173"/>
      <c r="I194" s="173"/>
      <c r="J194" s="173"/>
      <c r="K194" s="173"/>
      <c r="L194" s="173"/>
      <c r="M194" s="173"/>
      <c r="N194" s="173"/>
      <c r="O194" s="173"/>
      <c r="P194" s="173"/>
      <c r="Q194" s="173"/>
      <c r="R194" s="173"/>
      <c r="S194" s="173"/>
      <c r="T194" s="173"/>
      <c r="U194" s="173"/>
      <c r="V194" s="173"/>
      <c r="W194" s="173"/>
      <c r="X194" s="173"/>
      <c r="Y194" s="173"/>
      <c r="Z194" s="173"/>
      <c r="AA194" s="173"/>
      <c r="AB194" s="173"/>
      <c r="AC194" s="173"/>
      <c r="AD194" s="173"/>
      <c r="AE194" s="173"/>
      <c r="AF194" s="173"/>
      <c r="AG194" s="173"/>
      <c r="AH194" s="173"/>
      <c r="AI194" s="173"/>
      <c r="AJ194" s="173"/>
      <c r="AK194" s="173"/>
      <c r="AL194" s="173"/>
      <c r="AM194" s="173"/>
      <c r="AN194" s="173"/>
      <c r="AO194" s="173"/>
      <c r="AP194" s="173"/>
      <c r="AQ194" s="173"/>
      <c r="AR194" s="173"/>
      <c r="AS194" s="173"/>
      <c r="AT194" s="173"/>
      <c r="AU194" s="173"/>
      <c r="AV194" s="173"/>
      <c r="AW194" s="173"/>
      <c r="AX194" s="173"/>
      <c r="AY194" s="173"/>
      <c r="AZ194" s="173"/>
      <c r="BA194" s="173"/>
      <c r="BB194" s="173"/>
      <c r="BC194" s="173"/>
      <c r="BD194" s="173"/>
      <c r="BE194" s="173"/>
      <c r="BF194" s="173"/>
      <c r="BG194" s="173"/>
      <c r="BH194" s="173"/>
    </row>
    <row r="195" spans="1:60" outlineLevel="1">
      <c r="A195" s="192"/>
      <c r="B195" s="181"/>
      <c r="C195" s="207" t="s">
        <v>164</v>
      </c>
      <c r="D195" s="185"/>
      <c r="E195" s="189">
        <v>1.7549999999999999</v>
      </c>
      <c r="F195" s="191"/>
      <c r="G195" s="194"/>
      <c r="H195" s="173"/>
      <c r="I195" s="173"/>
      <c r="J195" s="173"/>
      <c r="K195" s="173"/>
      <c r="L195" s="173"/>
      <c r="M195" s="173"/>
      <c r="N195" s="173"/>
      <c r="O195" s="173"/>
      <c r="P195" s="173"/>
      <c r="Q195" s="173"/>
      <c r="R195" s="173"/>
      <c r="S195" s="173"/>
      <c r="T195" s="173"/>
      <c r="U195" s="173"/>
      <c r="V195" s="173"/>
      <c r="W195" s="173"/>
      <c r="X195" s="173"/>
      <c r="Y195" s="173"/>
      <c r="Z195" s="173"/>
      <c r="AA195" s="173"/>
      <c r="AB195" s="173"/>
      <c r="AC195" s="173"/>
      <c r="AD195" s="173"/>
      <c r="AE195" s="173"/>
      <c r="AF195" s="173"/>
      <c r="AG195" s="173"/>
      <c r="AH195" s="173"/>
      <c r="AI195" s="173"/>
      <c r="AJ195" s="173"/>
      <c r="AK195" s="173"/>
      <c r="AL195" s="173"/>
      <c r="AM195" s="173"/>
      <c r="AN195" s="173"/>
      <c r="AO195" s="173"/>
      <c r="AP195" s="173"/>
      <c r="AQ195" s="173"/>
      <c r="AR195" s="173"/>
      <c r="AS195" s="173"/>
      <c r="AT195" s="173"/>
      <c r="AU195" s="173"/>
      <c r="AV195" s="173"/>
      <c r="AW195" s="173"/>
      <c r="AX195" s="173"/>
      <c r="AY195" s="173"/>
      <c r="AZ195" s="173"/>
      <c r="BA195" s="173"/>
      <c r="BB195" s="173"/>
      <c r="BC195" s="173"/>
      <c r="BD195" s="173"/>
      <c r="BE195" s="173"/>
      <c r="BF195" s="173"/>
      <c r="BG195" s="173"/>
      <c r="BH195" s="173"/>
    </row>
    <row r="196" spans="1:60" outlineLevel="1">
      <c r="A196" s="192"/>
      <c r="B196" s="181"/>
      <c r="C196" s="207" t="s">
        <v>165</v>
      </c>
      <c r="D196" s="185"/>
      <c r="E196" s="189">
        <v>1.7055</v>
      </c>
      <c r="F196" s="191"/>
      <c r="G196" s="194"/>
      <c r="H196" s="173"/>
      <c r="I196" s="173"/>
      <c r="J196" s="173"/>
      <c r="K196" s="173"/>
      <c r="L196" s="173"/>
      <c r="M196" s="173"/>
      <c r="N196" s="173"/>
      <c r="O196" s="173"/>
      <c r="P196" s="173"/>
      <c r="Q196" s="173"/>
      <c r="R196" s="173"/>
      <c r="S196" s="173"/>
      <c r="T196" s="173"/>
      <c r="U196" s="173"/>
      <c r="V196" s="173"/>
      <c r="W196" s="173"/>
      <c r="X196" s="173"/>
      <c r="Y196" s="173"/>
      <c r="Z196" s="173"/>
      <c r="AA196" s="173"/>
      <c r="AB196" s="173"/>
      <c r="AC196" s="173"/>
      <c r="AD196" s="173"/>
      <c r="AE196" s="173"/>
      <c r="AF196" s="173"/>
      <c r="AG196" s="173"/>
      <c r="AH196" s="173"/>
      <c r="AI196" s="173"/>
      <c r="AJ196" s="173"/>
      <c r="AK196" s="173"/>
      <c r="AL196" s="173"/>
      <c r="AM196" s="173"/>
      <c r="AN196" s="173"/>
      <c r="AO196" s="173"/>
      <c r="AP196" s="173"/>
      <c r="AQ196" s="173"/>
      <c r="AR196" s="173"/>
      <c r="AS196" s="173"/>
      <c r="AT196" s="173"/>
      <c r="AU196" s="173"/>
      <c r="AV196" s="173"/>
      <c r="AW196" s="173"/>
      <c r="AX196" s="173"/>
      <c r="AY196" s="173"/>
      <c r="AZ196" s="173"/>
      <c r="BA196" s="173"/>
      <c r="BB196" s="173"/>
      <c r="BC196" s="173"/>
      <c r="BD196" s="173"/>
      <c r="BE196" s="173"/>
      <c r="BF196" s="173"/>
      <c r="BG196" s="173"/>
      <c r="BH196" s="173"/>
    </row>
    <row r="197" spans="1:60" outlineLevel="1">
      <c r="A197" s="192">
        <v>32</v>
      </c>
      <c r="B197" s="181" t="s">
        <v>212</v>
      </c>
      <c r="C197" s="205" t="s">
        <v>213</v>
      </c>
      <c r="D197" s="183" t="s">
        <v>121</v>
      </c>
      <c r="E197" s="187">
        <v>3.4605000000000001</v>
      </c>
      <c r="F197" s="191">
        <v>625</v>
      </c>
      <c r="G197" s="194">
        <f>E197*F197</f>
        <v>2162.8125</v>
      </c>
      <c r="H197" s="173"/>
      <c r="I197" s="173"/>
      <c r="J197" s="173"/>
      <c r="K197" s="173"/>
      <c r="L197" s="173"/>
      <c r="M197" s="173"/>
      <c r="N197" s="173"/>
      <c r="O197" s="173"/>
      <c r="P197" s="173"/>
      <c r="Q197" s="173"/>
      <c r="R197" s="173"/>
      <c r="S197" s="173"/>
      <c r="T197" s="173"/>
      <c r="U197" s="173"/>
      <c r="V197" s="173"/>
      <c r="W197" s="173"/>
      <c r="X197" s="173"/>
      <c r="Y197" s="173"/>
      <c r="Z197" s="173"/>
      <c r="AA197" s="173"/>
      <c r="AB197" s="173"/>
      <c r="AC197" s="173"/>
      <c r="AD197" s="173"/>
      <c r="AE197" s="173"/>
      <c r="AF197" s="173"/>
      <c r="AG197" s="173"/>
      <c r="AH197" s="173"/>
      <c r="AI197" s="173"/>
      <c r="AJ197" s="173"/>
      <c r="AK197" s="173"/>
      <c r="AL197" s="173"/>
      <c r="AM197" s="173"/>
      <c r="AN197" s="173"/>
      <c r="AO197" s="173"/>
      <c r="AP197" s="173"/>
      <c r="AQ197" s="173"/>
      <c r="AR197" s="173"/>
      <c r="AS197" s="173"/>
      <c r="AT197" s="173"/>
      <c r="AU197" s="173"/>
      <c r="AV197" s="173"/>
      <c r="AW197" s="173"/>
      <c r="AX197" s="173"/>
      <c r="AY197" s="173"/>
      <c r="AZ197" s="173"/>
      <c r="BA197" s="173"/>
      <c r="BB197" s="173"/>
      <c r="BC197" s="173"/>
      <c r="BD197" s="173"/>
      <c r="BE197" s="173"/>
      <c r="BF197" s="173"/>
      <c r="BG197" s="173"/>
      <c r="BH197" s="173"/>
    </row>
    <row r="198" spans="1:60" outlineLevel="1">
      <c r="A198" s="192"/>
      <c r="B198" s="181"/>
      <c r="C198" s="207" t="s">
        <v>158</v>
      </c>
      <c r="D198" s="185"/>
      <c r="E198" s="189"/>
      <c r="F198" s="191"/>
      <c r="G198" s="194"/>
      <c r="H198" s="173"/>
      <c r="I198" s="173"/>
      <c r="J198" s="173"/>
      <c r="K198" s="173"/>
      <c r="L198" s="173"/>
      <c r="M198" s="173"/>
      <c r="N198" s="173"/>
      <c r="O198" s="173"/>
      <c r="P198" s="173"/>
      <c r="Q198" s="173"/>
      <c r="R198" s="173"/>
      <c r="S198" s="173"/>
      <c r="T198" s="173"/>
      <c r="U198" s="173"/>
      <c r="V198" s="173"/>
      <c r="W198" s="173"/>
      <c r="X198" s="173"/>
      <c r="Y198" s="173"/>
      <c r="Z198" s="173"/>
      <c r="AA198" s="173"/>
      <c r="AB198" s="173"/>
      <c r="AC198" s="173"/>
      <c r="AD198" s="173"/>
      <c r="AE198" s="173"/>
      <c r="AF198" s="173"/>
      <c r="AG198" s="173"/>
      <c r="AH198" s="173"/>
      <c r="AI198" s="173"/>
      <c r="AJ198" s="173"/>
      <c r="AK198" s="173"/>
      <c r="AL198" s="173"/>
      <c r="AM198" s="173"/>
      <c r="AN198" s="173"/>
      <c r="AO198" s="173"/>
      <c r="AP198" s="173"/>
      <c r="AQ198" s="173"/>
      <c r="AR198" s="173"/>
      <c r="AS198" s="173"/>
      <c r="AT198" s="173"/>
      <c r="AU198" s="173"/>
      <c r="AV198" s="173"/>
      <c r="AW198" s="173"/>
      <c r="AX198" s="173"/>
      <c r="AY198" s="173"/>
      <c r="AZ198" s="173"/>
      <c r="BA198" s="173"/>
      <c r="BB198" s="173"/>
      <c r="BC198" s="173"/>
      <c r="BD198" s="173"/>
      <c r="BE198" s="173"/>
      <c r="BF198" s="173"/>
      <c r="BG198" s="173"/>
      <c r="BH198" s="173"/>
    </row>
    <row r="199" spans="1:60" outlineLevel="1">
      <c r="A199" s="192"/>
      <c r="B199" s="181"/>
      <c r="C199" s="208" t="s">
        <v>112</v>
      </c>
      <c r="D199" s="186"/>
      <c r="E199" s="190"/>
      <c r="F199" s="191"/>
      <c r="G199" s="194"/>
      <c r="H199" s="173"/>
      <c r="I199" s="173"/>
      <c r="J199" s="173"/>
      <c r="K199" s="173"/>
      <c r="L199" s="173"/>
      <c r="M199" s="173"/>
      <c r="N199" s="173"/>
      <c r="O199" s="173"/>
      <c r="P199" s="173"/>
      <c r="Q199" s="173"/>
      <c r="R199" s="173"/>
      <c r="S199" s="173"/>
      <c r="T199" s="173"/>
      <c r="U199" s="173"/>
      <c r="V199" s="173"/>
      <c r="W199" s="173"/>
      <c r="X199" s="173"/>
      <c r="Y199" s="173"/>
      <c r="Z199" s="173"/>
      <c r="AA199" s="173"/>
      <c r="AB199" s="173"/>
      <c r="AC199" s="173"/>
      <c r="AD199" s="173"/>
      <c r="AE199" s="173"/>
      <c r="AF199" s="173"/>
      <c r="AG199" s="173"/>
      <c r="AH199" s="173"/>
      <c r="AI199" s="173"/>
      <c r="AJ199" s="173"/>
      <c r="AK199" s="173"/>
      <c r="AL199" s="173"/>
      <c r="AM199" s="173"/>
      <c r="AN199" s="173"/>
      <c r="AO199" s="173"/>
      <c r="AP199" s="173"/>
      <c r="AQ199" s="173"/>
      <c r="AR199" s="173"/>
      <c r="AS199" s="173"/>
      <c r="AT199" s="173"/>
      <c r="AU199" s="173"/>
      <c r="AV199" s="173"/>
      <c r="AW199" s="173"/>
      <c r="AX199" s="173"/>
      <c r="AY199" s="173"/>
      <c r="AZ199" s="173"/>
      <c r="BA199" s="173"/>
      <c r="BB199" s="173"/>
      <c r="BC199" s="173"/>
      <c r="BD199" s="173"/>
      <c r="BE199" s="173"/>
      <c r="BF199" s="173"/>
      <c r="BG199" s="173"/>
      <c r="BH199" s="173"/>
    </row>
    <row r="200" spans="1:60" outlineLevel="1">
      <c r="A200" s="192"/>
      <c r="B200" s="181"/>
      <c r="C200" s="207" t="s">
        <v>164</v>
      </c>
      <c r="D200" s="185"/>
      <c r="E200" s="189">
        <v>1.7549999999999999</v>
      </c>
      <c r="F200" s="191"/>
      <c r="G200" s="194"/>
      <c r="H200" s="173"/>
      <c r="I200" s="173"/>
      <c r="J200" s="173"/>
      <c r="K200" s="173"/>
      <c r="L200" s="173"/>
      <c r="M200" s="173"/>
      <c r="N200" s="173"/>
      <c r="O200" s="173"/>
      <c r="P200" s="173"/>
      <c r="Q200" s="173"/>
      <c r="R200" s="173"/>
      <c r="S200" s="173"/>
      <c r="T200" s="173"/>
      <c r="U200" s="173"/>
      <c r="V200" s="173"/>
      <c r="W200" s="173"/>
      <c r="X200" s="173"/>
      <c r="Y200" s="173"/>
      <c r="Z200" s="173"/>
      <c r="AA200" s="173"/>
      <c r="AB200" s="173"/>
      <c r="AC200" s="173"/>
      <c r="AD200" s="173"/>
      <c r="AE200" s="173"/>
      <c r="AF200" s="173"/>
      <c r="AG200" s="173"/>
      <c r="AH200" s="173"/>
      <c r="AI200" s="173"/>
      <c r="AJ200" s="173"/>
      <c r="AK200" s="173"/>
      <c r="AL200" s="173"/>
      <c r="AM200" s="173"/>
      <c r="AN200" s="173"/>
      <c r="AO200" s="173"/>
      <c r="AP200" s="173"/>
      <c r="AQ200" s="173"/>
      <c r="AR200" s="173"/>
      <c r="AS200" s="173"/>
      <c r="AT200" s="173"/>
      <c r="AU200" s="173"/>
      <c r="AV200" s="173"/>
      <c r="AW200" s="173"/>
      <c r="AX200" s="173"/>
      <c r="AY200" s="173"/>
      <c r="AZ200" s="173"/>
      <c r="BA200" s="173"/>
      <c r="BB200" s="173"/>
      <c r="BC200" s="173"/>
      <c r="BD200" s="173"/>
      <c r="BE200" s="173"/>
      <c r="BF200" s="173"/>
      <c r="BG200" s="173"/>
      <c r="BH200" s="173"/>
    </row>
    <row r="201" spans="1:60" outlineLevel="1">
      <c r="A201" s="192"/>
      <c r="B201" s="181"/>
      <c r="C201" s="207" t="s">
        <v>160</v>
      </c>
      <c r="D201" s="185"/>
      <c r="E201" s="189"/>
      <c r="F201" s="191"/>
      <c r="G201" s="194"/>
      <c r="H201" s="173"/>
      <c r="I201" s="173"/>
      <c r="J201" s="173"/>
      <c r="K201" s="173"/>
      <c r="L201" s="173"/>
      <c r="M201" s="173"/>
      <c r="N201" s="173"/>
      <c r="O201" s="173"/>
      <c r="P201" s="173"/>
      <c r="Q201" s="173"/>
      <c r="R201" s="173"/>
      <c r="S201" s="173"/>
      <c r="T201" s="173"/>
      <c r="U201" s="173"/>
      <c r="V201" s="173"/>
      <c r="W201" s="173"/>
      <c r="X201" s="173"/>
      <c r="Y201" s="173"/>
      <c r="Z201" s="173"/>
      <c r="AA201" s="173"/>
      <c r="AB201" s="173"/>
      <c r="AC201" s="173"/>
      <c r="AD201" s="173"/>
      <c r="AE201" s="173"/>
      <c r="AF201" s="173"/>
      <c r="AG201" s="173"/>
      <c r="AH201" s="173"/>
      <c r="AI201" s="173"/>
      <c r="AJ201" s="173"/>
      <c r="AK201" s="173"/>
      <c r="AL201" s="173"/>
      <c r="AM201" s="173"/>
      <c r="AN201" s="173"/>
      <c r="AO201" s="173"/>
      <c r="AP201" s="173"/>
      <c r="AQ201" s="173"/>
      <c r="AR201" s="173"/>
      <c r="AS201" s="173"/>
      <c r="AT201" s="173"/>
      <c r="AU201" s="173"/>
      <c r="AV201" s="173"/>
      <c r="AW201" s="173"/>
      <c r="AX201" s="173"/>
      <c r="AY201" s="173"/>
      <c r="AZ201" s="173"/>
      <c r="BA201" s="173"/>
      <c r="BB201" s="173"/>
      <c r="BC201" s="173"/>
      <c r="BD201" s="173"/>
      <c r="BE201" s="173"/>
      <c r="BF201" s="173"/>
      <c r="BG201" s="173"/>
      <c r="BH201" s="173"/>
    </row>
    <row r="202" spans="1:60" outlineLevel="1">
      <c r="A202" s="192"/>
      <c r="B202" s="181"/>
      <c r="C202" s="208" t="s">
        <v>112</v>
      </c>
      <c r="D202" s="186"/>
      <c r="E202" s="190">
        <v>1.7549999999999999</v>
      </c>
      <c r="F202" s="191"/>
      <c r="G202" s="194"/>
      <c r="H202" s="173"/>
      <c r="I202" s="173"/>
      <c r="J202" s="173"/>
      <c r="K202" s="173"/>
      <c r="L202" s="173"/>
      <c r="M202" s="173"/>
      <c r="N202" s="173"/>
      <c r="O202" s="173"/>
      <c r="P202" s="173"/>
      <c r="Q202" s="173"/>
      <c r="R202" s="173"/>
      <c r="S202" s="173"/>
      <c r="T202" s="173"/>
      <c r="U202" s="173"/>
      <c r="V202" s="173"/>
      <c r="W202" s="173"/>
      <c r="X202" s="173"/>
      <c r="Y202" s="173"/>
      <c r="Z202" s="173"/>
      <c r="AA202" s="173"/>
      <c r="AB202" s="173"/>
      <c r="AC202" s="173"/>
      <c r="AD202" s="173"/>
      <c r="AE202" s="173"/>
      <c r="AF202" s="173"/>
      <c r="AG202" s="173"/>
      <c r="AH202" s="173"/>
      <c r="AI202" s="173"/>
      <c r="AJ202" s="173"/>
      <c r="AK202" s="173"/>
      <c r="AL202" s="173"/>
      <c r="AM202" s="173"/>
      <c r="AN202" s="173"/>
      <c r="AO202" s="173"/>
      <c r="AP202" s="173"/>
      <c r="AQ202" s="173"/>
      <c r="AR202" s="173"/>
      <c r="AS202" s="173"/>
      <c r="AT202" s="173"/>
      <c r="AU202" s="173"/>
      <c r="AV202" s="173"/>
      <c r="AW202" s="173"/>
      <c r="AX202" s="173"/>
      <c r="AY202" s="173"/>
      <c r="AZ202" s="173"/>
      <c r="BA202" s="173"/>
      <c r="BB202" s="173"/>
      <c r="BC202" s="173"/>
      <c r="BD202" s="173"/>
      <c r="BE202" s="173"/>
      <c r="BF202" s="173"/>
      <c r="BG202" s="173"/>
      <c r="BH202" s="173"/>
    </row>
    <row r="203" spans="1:60" outlineLevel="1">
      <c r="A203" s="192"/>
      <c r="B203" s="181"/>
      <c r="C203" s="207" t="s">
        <v>165</v>
      </c>
      <c r="D203" s="185"/>
      <c r="E203" s="189">
        <v>1.7055</v>
      </c>
      <c r="F203" s="191"/>
      <c r="G203" s="194"/>
      <c r="H203" s="173"/>
      <c r="I203" s="173"/>
      <c r="J203" s="173"/>
      <c r="K203" s="173"/>
      <c r="L203" s="173"/>
      <c r="M203" s="173"/>
      <c r="N203" s="173"/>
      <c r="O203" s="173"/>
      <c r="P203" s="173"/>
      <c r="Q203" s="173"/>
      <c r="R203" s="173"/>
      <c r="S203" s="173"/>
      <c r="T203" s="173"/>
      <c r="U203" s="173"/>
      <c r="V203" s="173"/>
      <c r="W203" s="173"/>
      <c r="X203" s="173"/>
      <c r="Y203" s="173"/>
      <c r="Z203" s="173"/>
      <c r="AA203" s="173"/>
      <c r="AB203" s="173"/>
      <c r="AC203" s="173"/>
      <c r="AD203" s="173"/>
      <c r="AE203" s="173"/>
      <c r="AF203" s="173"/>
      <c r="AG203" s="173"/>
      <c r="AH203" s="173"/>
      <c r="AI203" s="173"/>
      <c r="AJ203" s="173"/>
      <c r="AK203" s="173"/>
      <c r="AL203" s="173"/>
      <c r="AM203" s="173"/>
      <c r="AN203" s="173"/>
      <c r="AO203" s="173"/>
      <c r="AP203" s="173"/>
      <c r="AQ203" s="173"/>
      <c r="AR203" s="173"/>
      <c r="AS203" s="173"/>
      <c r="AT203" s="173"/>
      <c r="AU203" s="173"/>
      <c r="AV203" s="173"/>
      <c r="AW203" s="173"/>
      <c r="AX203" s="173"/>
      <c r="AY203" s="173"/>
      <c r="AZ203" s="173"/>
      <c r="BA203" s="173"/>
      <c r="BB203" s="173"/>
      <c r="BC203" s="173"/>
      <c r="BD203" s="173"/>
      <c r="BE203" s="173"/>
      <c r="BF203" s="173"/>
      <c r="BG203" s="173"/>
      <c r="BH203" s="173"/>
    </row>
    <row r="204" spans="1:60" outlineLevel="1">
      <c r="A204" s="192">
        <v>33</v>
      </c>
      <c r="B204" s="181" t="s">
        <v>214</v>
      </c>
      <c r="C204" s="205" t="s">
        <v>215</v>
      </c>
      <c r="D204" s="183" t="s">
        <v>104</v>
      </c>
      <c r="E204" s="187">
        <v>24.713100000000001</v>
      </c>
      <c r="F204" s="191">
        <v>6.5</v>
      </c>
      <c r="G204" s="194">
        <f>E204*F204</f>
        <v>160.63515000000001</v>
      </c>
      <c r="H204" s="173"/>
      <c r="I204" s="173"/>
      <c r="J204" s="173"/>
      <c r="K204" s="173"/>
      <c r="L204" s="173"/>
      <c r="M204" s="173"/>
      <c r="N204" s="173"/>
      <c r="O204" s="173"/>
      <c r="P204" s="173"/>
      <c r="Q204" s="173"/>
      <c r="R204" s="173"/>
      <c r="S204" s="173"/>
      <c r="T204" s="173"/>
      <c r="U204" s="173"/>
      <c r="V204" s="173"/>
      <c r="W204" s="173"/>
      <c r="X204" s="173"/>
      <c r="Y204" s="173"/>
      <c r="Z204" s="173"/>
      <c r="AA204" s="173"/>
      <c r="AB204" s="173"/>
      <c r="AC204" s="173"/>
      <c r="AD204" s="173"/>
      <c r="AE204" s="173"/>
      <c r="AF204" s="173"/>
      <c r="AG204" s="173"/>
      <c r="AH204" s="173"/>
      <c r="AI204" s="173"/>
      <c r="AJ204" s="173"/>
      <c r="AK204" s="173"/>
      <c r="AL204" s="173"/>
      <c r="AM204" s="173"/>
      <c r="AN204" s="173"/>
      <c r="AO204" s="173"/>
      <c r="AP204" s="173"/>
      <c r="AQ204" s="173"/>
      <c r="AR204" s="173"/>
      <c r="AS204" s="173"/>
      <c r="AT204" s="173"/>
      <c r="AU204" s="173"/>
      <c r="AV204" s="173"/>
      <c r="AW204" s="173"/>
      <c r="AX204" s="173"/>
      <c r="AY204" s="173"/>
      <c r="AZ204" s="173"/>
      <c r="BA204" s="173"/>
      <c r="BB204" s="173"/>
      <c r="BC204" s="173"/>
      <c r="BD204" s="173"/>
      <c r="BE204" s="173"/>
      <c r="BF204" s="173"/>
      <c r="BG204" s="173"/>
      <c r="BH204" s="173"/>
    </row>
    <row r="205" spans="1:60">
      <c r="A205" s="193" t="s">
        <v>101</v>
      </c>
      <c r="B205" s="182" t="s">
        <v>86</v>
      </c>
      <c r="C205" s="206" t="s">
        <v>87</v>
      </c>
      <c r="D205" s="184"/>
      <c r="E205" s="188"/>
      <c r="F205" s="251">
        <f>SUM(G206:G221)</f>
        <v>9451.6993999999995</v>
      </c>
      <c r="G205" s="252"/>
    </row>
    <row r="206" spans="1:60" outlineLevel="1">
      <c r="A206" s="192">
        <v>34</v>
      </c>
      <c r="B206" s="181" t="s">
        <v>216</v>
      </c>
      <c r="C206" s="205" t="s">
        <v>217</v>
      </c>
      <c r="D206" s="183" t="s">
        <v>126</v>
      </c>
      <c r="E206" s="187">
        <v>6.49</v>
      </c>
      <c r="F206" s="191">
        <v>50</v>
      </c>
      <c r="G206" s="194">
        <f>E206*F206</f>
        <v>324.5</v>
      </c>
      <c r="H206" s="173"/>
      <c r="I206" s="173"/>
      <c r="J206" s="173"/>
      <c r="K206" s="173"/>
      <c r="L206" s="173"/>
      <c r="M206" s="173"/>
      <c r="N206" s="173"/>
      <c r="O206" s="173"/>
      <c r="P206" s="173"/>
      <c r="Q206" s="173"/>
      <c r="R206" s="173"/>
      <c r="S206" s="173"/>
      <c r="T206" s="173"/>
      <c r="U206" s="173"/>
      <c r="V206" s="173"/>
      <c r="W206" s="173"/>
      <c r="X206" s="173"/>
      <c r="Y206" s="173"/>
      <c r="Z206" s="173"/>
      <c r="AA206" s="173"/>
      <c r="AB206" s="173"/>
      <c r="AC206" s="173"/>
      <c r="AD206" s="173"/>
      <c r="AE206" s="173"/>
      <c r="AF206" s="173"/>
      <c r="AG206" s="173"/>
      <c r="AH206" s="173"/>
      <c r="AI206" s="173"/>
      <c r="AJ206" s="173"/>
      <c r="AK206" s="173"/>
      <c r="AL206" s="173"/>
      <c r="AM206" s="173"/>
      <c r="AN206" s="173"/>
      <c r="AO206" s="173"/>
      <c r="AP206" s="173"/>
      <c r="AQ206" s="173"/>
      <c r="AR206" s="173"/>
      <c r="AS206" s="173"/>
      <c r="AT206" s="173"/>
      <c r="AU206" s="173"/>
      <c r="AV206" s="173"/>
      <c r="AW206" s="173"/>
      <c r="AX206" s="173"/>
      <c r="AY206" s="173"/>
      <c r="AZ206" s="173"/>
      <c r="BA206" s="173"/>
      <c r="BB206" s="173"/>
      <c r="BC206" s="173"/>
      <c r="BD206" s="173"/>
      <c r="BE206" s="173"/>
      <c r="BF206" s="173"/>
      <c r="BG206" s="173"/>
      <c r="BH206" s="173"/>
    </row>
    <row r="207" spans="1:60" outlineLevel="1">
      <c r="A207" s="192"/>
      <c r="B207" s="181"/>
      <c r="C207" s="208" t="s">
        <v>112</v>
      </c>
      <c r="D207" s="186"/>
      <c r="E207" s="190"/>
      <c r="F207" s="191"/>
      <c r="G207" s="194"/>
      <c r="H207" s="173"/>
      <c r="I207" s="173"/>
      <c r="J207" s="173"/>
      <c r="K207" s="173"/>
      <c r="L207" s="173"/>
      <c r="M207" s="173"/>
      <c r="N207" s="173"/>
      <c r="O207" s="173"/>
      <c r="P207" s="173"/>
      <c r="Q207" s="173"/>
      <c r="R207" s="173"/>
      <c r="S207" s="173"/>
      <c r="T207" s="173"/>
      <c r="U207" s="173"/>
      <c r="V207" s="173"/>
      <c r="W207" s="173"/>
      <c r="X207" s="173"/>
      <c r="Y207" s="173"/>
      <c r="Z207" s="173"/>
      <c r="AA207" s="173"/>
      <c r="AB207" s="173"/>
      <c r="AC207" s="173"/>
      <c r="AD207" s="173"/>
      <c r="AE207" s="173"/>
      <c r="AF207" s="173"/>
      <c r="AG207" s="173"/>
      <c r="AH207" s="173"/>
      <c r="AI207" s="173"/>
      <c r="AJ207" s="173"/>
      <c r="AK207" s="173"/>
      <c r="AL207" s="173"/>
      <c r="AM207" s="173"/>
      <c r="AN207" s="173"/>
      <c r="AO207" s="173"/>
      <c r="AP207" s="173"/>
      <c r="AQ207" s="173"/>
      <c r="AR207" s="173"/>
      <c r="AS207" s="173"/>
      <c r="AT207" s="173"/>
      <c r="AU207" s="173"/>
      <c r="AV207" s="173"/>
      <c r="AW207" s="173"/>
      <c r="AX207" s="173"/>
      <c r="AY207" s="173"/>
      <c r="AZ207" s="173"/>
      <c r="BA207" s="173"/>
      <c r="BB207" s="173"/>
      <c r="BC207" s="173"/>
      <c r="BD207" s="173"/>
      <c r="BE207" s="173"/>
      <c r="BF207" s="173"/>
      <c r="BG207" s="173"/>
      <c r="BH207" s="173"/>
    </row>
    <row r="208" spans="1:60" outlineLevel="1">
      <c r="A208" s="192"/>
      <c r="B208" s="181"/>
      <c r="C208" s="207" t="s">
        <v>218</v>
      </c>
      <c r="D208" s="185"/>
      <c r="E208" s="189">
        <v>6.49</v>
      </c>
      <c r="F208" s="191"/>
      <c r="G208" s="194"/>
      <c r="H208" s="173"/>
      <c r="I208" s="173"/>
      <c r="J208" s="173"/>
      <c r="K208" s="173"/>
      <c r="L208" s="173"/>
      <c r="M208" s="173"/>
      <c r="N208" s="173"/>
      <c r="O208" s="173"/>
      <c r="P208" s="173"/>
      <c r="Q208" s="173"/>
      <c r="R208" s="173"/>
      <c r="S208" s="173"/>
      <c r="T208" s="173"/>
      <c r="U208" s="173"/>
      <c r="V208" s="173"/>
      <c r="W208" s="173"/>
      <c r="X208" s="173"/>
      <c r="Y208" s="173"/>
      <c r="Z208" s="173"/>
      <c r="AA208" s="173"/>
      <c r="AB208" s="173"/>
      <c r="AC208" s="173"/>
      <c r="AD208" s="173"/>
      <c r="AE208" s="173"/>
      <c r="AF208" s="173"/>
      <c r="AG208" s="173"/>
      <c r="AH208" s="173"/>
      <c r="AI208" s="173"/>
      <c r="AJ208" s="173"/>
      <c r="AK208" s="173"/>
      <c r="AL208" s="173"/>
      <c r="AM208" s="173"/>
      <c r="AN208" s="173"/>
      <c r="AO208" s="173"/>
      <c r="AP208" s="173"/>
      <c r="AQ208" s="173"/>
      <c r="AR208" s="173"/>
      <c r="AS208" s="173"/>
      <c r="AT208" s="173"/>
      <c r="AU208" s="173"/>
      <c r="AV208" s="173"/>
      <c r="AW208" s="173"/>
      <c r="AX208" s="173"/>
      <c r="AY208" s="173"/>
      <c r="AZ208" s="173"/>
      <c r="BA208" s="173"/>
      <c r="BB208" s="173"/>
      <c r="BC208" s="173"/>
      <c r="BD208" s="173"/>
      <c r="BE208" s="173"/>
      <c r="BF208" s="173"/>
      <c r="BG208" s="173"/>
      <c r="BH208" s="173"/>
    </row>
    <row r="209" spans="1:60" outlineLevel="1">
      <c r="A209" s="192">
        <v>35</v>
      </c>
      <c r="B209" s="181" t="s">
        <v>219</v>
      </c>
      <c r="C209" s="205" t="s">
        <v>220</v>
      </c>
      <c r="D209" s="183" t="s">
        <v>121</v>
      </c>
      <c r="E209" s="187">
        <v>12.98</v>
      </c>
      <c r="F209" s="191">
        <v>655</v>
      </c>
      <c r="G209" s="194">
        <f>E209*F209</f>
        <v>8501.9</v>
      </c>
      <c r="H209" s="173"/>
      <c r="I209" s="173"/>
      <c r="J209" s="173"/>
      <c r="K209" s="173"/>
      <c r="L209" s="173"/>
      <c r="M209" s="173"/>
      <c r="N209" s="173"/>
      <c r="O209" s="173"/>
      <c r="P209" s="173"/>
      <c r="Q209" s="173"/>
      <c r="R209" s="173"/>
      <c r="S209" s="173"/>
      <c r="T209" s="173"/>
      <c r="U209" s="173"/>
      <c r="V209" s="173"/>
      <c r="W209" s="173"/>
      <c r="X209" s="173"/>
      <c r="Y209" s="173"/>
      <c r="Z209" s="173"/>
      <c r="AA209" s="173"/>
      <c r="AB209" s="173"/>
      <c r="AC209" s="173"/>
      <c r="AD209" s="173"/>
      <c r="AE209" s="173"/>
      <c r="AF209" s="173"/>
      <c r="AG209" s="173"/>
      <c r="AH209" s="173"/>
      <c r="AI209" s="173"/>
      <c r="AJ209" s="173"/>
      <c r="AK209" s="173"/>
      <c r="AL209" s="173"/>
      <c r="AM209" s="173"/>
      <c r="AN209" s="173"/>
      <c r="AO209" s="173"/>
      <c r="AP209" s="173"/>
      <c r="AQ209" s="173"/>
      <c r="AR209" s="173"/>
      <c r="AS209" s="173"/>
      <c r="AT209" s="173"/>
      <c r="AU209" s="173"/>
      <c r="AV209" s="173"/>
      <c r="AW209" s="173"/>
      <c r="AX209" s="173"/>
      <c r="AY209" s="173"/>
      <c r="AZ209" s="173"/>
      <c r="BA209" s="173"/>
      <c r="BB209" s="173"/>
      <c r="BC209" s="173"/>
      <c r="BD209" s="173"/>
      <c r="BE209" s="173"/>
      <c r="BF209" s="173"/>
      <c r="BG209" s="173"/>
      <c r="BH209" s="173"/>
    </row>
    <row r="210" spans="1:60" outlineLevel="1">
      <c r="A210" s="192"/>
      <c r="B210" s="181"/>
      <c r="C210" s="207" t="s">
        <v>111</v>
      </c>
      <c r="D210" s="185"/>
      <c r="E210" s="189"/>
      <c r="F210" s="191"/>
      <c r="G210" s="194"/>
      <c r="H210" s="173"/>
      <c r="I210" s="173"/>
      <c r="J210" s="173"/>
      <c r="K210" s="173"/>
      <c r="L210" s="173"/>
      <c r="M210" s="173"/>
      <c r="N210" s="173"/>
      <c r="O210" s="173"/>
      <c r="P210" s="173"/>
      <c r="Q210" s="173"/>
      <c r="R210" s="173"/>
      <c r="S210" s="173"/>
      <c r="T210" s="173"/>
      <c r="U210" s="173"/>
      <c r="V210" s="173"/>
      <c r="W210" s="173"/>
      <c r="X210" s="173"/>
      <c r="Y210" s="173"/>
      <c r="Z210" s="173"/>
      <c r="AA210" s="173"/>
      <c r="AB210" s="173"/>
      <c r="AC210" s="173"/>
      <c r="AD210" s="173"/>
      <c r="AE210" s="173"/>
      <c r="AF210" s="173"/>
      <c r="AG210" s="173"/>
      <c r="AH210" s="173"/>
      <c r="AI210" s="173"/>
      <c r="AJ210" s="173"/>
      <c r="AK210" s="173"/>
      <c r="AL210" s="173"/>
      <c r="AM210" s="173"/>
      <c r="AN210" s="173"/>
      <c r="AO210" s="173"/>
      <c r="AP210" s="173"/>
      <c r="AQ210" s="173"/>
      <c r="AR210" s="173"/>
      <c r="AS210" s="173"/>
      <c r="AT210" s="173"/>
      <c r="AU210" s="173"/>
      <c r="AV210" s="173"/>
      <c r="AW210" s="173"/>
      <c r="AX210" s="173"/>
      <c r="AY210" s="173"/>
      <c r="AZ210" s="173"/>
      <c r="BA210" s="173"/>
      <c r="BB210" s="173"/>
      <c r="BC210" s="173"/>
      <c r="BD210" s="173"/>
      <c r="BE210" s="173"/>
      <c r="BF210" s="173"/>
      <c r="BG210" s="173"/>
      <c r="BH210" s="173"/>
    </row>
    <row r="211" spans="1:60" outlineLevel="1">
      <c r="A211" s="192"/>
      <c r="B211" s="181"/>
      <c r="C211" s="208" t="s">
        <v>112</v>
      </c>
      <c r="D211" s="186"/>
      <c r="E211" s="190"/>
      <c r="F211" s="191"/>
      <c r="G211" s="194"/>
      <c r="H211" s="173"/>
      <c r="I211" s="173"/>
      <c r="J211" s="173"/>
      <c r="K211" s="173"/>
      <c r="L211" s="173"/>
      <c r="M211" s="173"/>
      <c r="N211" s="173"/>
      <c r="O211" s="173"/>
      <c r="P211" s="173"/>
      <c r="Q211" s="173"/>
      <c r="R211" s="173"/>
      <c r="S211" s="173"/>
      <c r="T211" s="173"/>
      <c r="U211" s="173"/>
      <c r="V211" s="173"/>
      <c r="W211" s="173"/>
      <c r="X211" s="173"/>
      <c r="Y211" s="173"/>
      <c r="Z211" s="173"/>
      <c r="AA211" s="173"/>
      <c r="AB211" s="173"/>
      <c r="AC211" s="173"/>
      <c r="AD211" s="173"/>
      <c r="AE211" s="173"/>
      <c r="AF211" s="173"/>
      <c r="AG211" s="173"/>
      <c r="AH211" s="173"/>
      <c r="AI211" s="173"/>
      <c r="AJ211" s="173"/>
      <c r="AK211" s="173"/>
      <c r="AL211" s="173"/>
      <c r="AM211" s="173"/>
      <c r="AN211" s="173"/>
      <c r="AO211" s="173"/>
      <c r="AP211" s="173"/>
      <c r="AQ211" s="173"/>
      <c r="AR211" s="173"/>
      <c r="AS211" s="173"/>
      <c r="AT211" s="173"/>
      <c r="AU211" s="173"/>
      <c r="AV211" s="173"/>
      <c r="AW211" s="173"/>
      <c r="AX211" s="173"/>
      <c r="AY211" s="173"/>
      <c r="AZ211" s="173"/>
      <c r="BA211" s="173"/>
      <c r="BB211" s="173"/>
      <c r="BC211" s="173"/>
      <c r="BD211" s="173"/>
      <c r="BE211" s="173"/>
      <c r="BF211" s="173"/>
      <c r="BG211" s="173"/>
      <c r="BH211" s="173"/>
    </row>
    <row r="212" spans="1:60" outlineLevel="1">
      <c r="A212" s="192"/>
      <c r="B212" s="181"/>
      <c r="C212" s="207" t="s">
        <v>221</v>
      </c>
      <c r="D212" s="185"/>
      <c r="E212" s="189">
        <v>11.18</v>
      </c>
      <c r="F212" s="191"/>
      <c r="G212" s="194"/>
      <c r="H212" s="173"/>
      <c r="I212" s="173"/>
      <c r="J212" s="173"/>
      <c r="K212" s="173"/>
      <c r="L212" s="173"/>
      <c r="M212" s="173"/>
      <c r="N212" s="173"/>
      <c r="O212" s="173"/>
      <c r="P212" s="173"/>
      <c r="Q212" s="173"/>
      <c r="R212" s="173"/>
      <c r="S212" s="173"/>
      <c r="T212" s="173"/>
      <c r="U212" s="173"/>
      <c r="V212" s="173"/>
      <c r="W212" s="173"/>
      <c r="X212" s="173"/>
      <c r="Y212" s="173"/>
      <c r="Z212" s="173"/>
      <c r="AA212" s="173"/>
      <c r="AB212" s="173"/>
      <c r="AC212" s="173"/>
      <c r="AD212" s="173"/>
      <c r="AE212" s="173"/>
      <c r="AF212" s="173"/>
      <c r="AG212" s="173"/>
      <c r="AH212" s="173"/>
      <c r="AI212" s="173"/>
      <c r="AJ212" s="173"/>
      <c r="AK212" s="173"/>
      <c r="AL212" s="173"/>
      <c r="AM212" s="173"/>
      <c r="AN212" s="173"/>
      <c r="AO212" s="173"/>
      <c r="AP212" s="173"/>
      <c r="AQ212" s="173"/>
      <c r="AR212" s="173"/>
      <c r="AS212" s="173"/>
      <c r="AT212" s="173"/>
      <c r="AU212" s="173"/>
      <c r="AV212" s="173"/>
      <c r="AW212" s="173"/>
      <c r="AX212" s="173"/>
      <c r="AY212" s="173"/>
      <c r="AZ212" s="173"/>
      <c r="BA212" s="173"/>
      <c r="BB212" s="173"/>
      <c r="BC212" s="173"/>
      <c r="BD212" s="173"/>
      <c r="BE212" s="173"/>
      <c r="BF212" s="173"/>
      <c r="BG212" s="173"/>
      <c r="BH212" s="173"/>
    </row>
    <row r="213" spans="1:60" outlineLevel="1">
      <c r="A213" s="192"/>
      <c r="B213" s="181"/>
      <c r="C213" s="207" t="s">
        <v>222</v>
      </c>
      <c r="D213" s="185"/>
      <c r="E213" s="189">
        <v>-3.2</v>
      </c>
      <c r="F213" s="191"/>
      <c r="G213" s="194"/>
      <c r="H213" s="173"/>
      <c r="I213" s="173"/>
      <c r="J213" s="173"/>
      <c r="K213" s="173"/>
      <c r="L213" s="173"/>
      <c r="M213" s="173"/>
      <c r="N213" s="173"/>
      <c r="O213" s="173"/>
      <c r="P213" s="173"/>
      <c r="Q213" s="173"/>
      <c r="R213" s="173"/>
      <c r="S213" s="173"/>
      <c r="T213" s="173"/>
      <c r="U213" s="173"/>
      <c r="V213" s="173"/>
      <c r="W213" s="173"/>
      <c r="X213" s="173"/>
      <c r="Y213" s="173"/>
      <c r="Z213" s="173"/>
      <c r="AA213" s="173"/>
      <c r="AB213" s="173"/>
      <c r="AC213" s="173"/>
      <c r="AD213" s="173"/>
      <c r="AE213" s="173"/>
      <c r="AF213" s="173"/>
      <c r="AG213" s="173"/>
      <c r="AH213" s="173"/>
      <c r="AI213" s="173"/>
      <c r="AJ213" s="173"/>
      <c r="AK213" s="173"/>
      <c r="AL213" s="173"/>
      <c r="AM213" s="173"/>
      <c r="AN213" s="173"/>
      <c r="AO213" s="173"/>
      <c r="AP213" s="173"/>
      <c r="AQ213" s="173"/>
      <c r="AR213" s="173"/>
      <c r="AS213" s="173"/>
      <c r="AT213" s="173"/>
      <c r="AU213" s="173"/>
      <c r="AV213" s="173"/>
      <c r="AW213" s="173"/>
      <c r="AX213" s="173"/>
      <c r="AY213" s="173"/>
      <c r="AZ213" s="173"/>
      <c r="BA213" s="173"/>
      <c r="BB213" s="173"/>
      <c r="BC213" s="173"/>
      <c r="BD213" s="173"/>
      <c r="BE213" s="173"/>
      <c r="BF213" s="173"/>
      <c r="BG213" s="173"/>
      <c r="BH213" s="173"/>
    </row>
    <row r="214" spans="1:60" outlineLevel="1">
      <c r="A214" s="192"/>
      <c r="B214" s="181"/>
      <c r="C214" s="207" t="s">
        <v>114</v>
      </c>
      <c r="D214" s="185"/>
      <c r="E214" s="189"/>
      <c r="F214" s="191"/>
      <c r="G214" s="194"/>
      <c r="H214" s="173"/>
      <c r="I214" s="173"/>
      <c r="J214" s="173"/>
      <c r="K214" s="173"/>
      <c r="L214" s="173"/>
      <c r="M214" s="173"/>
      <c r="N214" s="173"/>
      <c r="O214" s="173"/>
      <c r="P214" s="173"/>
      <c r="Q214" s="173"/>
      <c r="R214" s="173"/>
      <c r="S214" s="173"/>
      <c r="T214" s="173"/>
      <c r="U214" s="173"/>
      <c r="V214" s="173"/>
      <c r="W214" s="173"/>
      <c r="X214" s="173"/>
      <c r="Y214" s="173"/>
      <c r="Z214" s="173"/>
      <c r="AA214" s="173"/>
      <c r="AB214" s="173"/>
      <c r="AC214" s="173"/>
      <c r="AD214" s="173"/>
      <c r="AE214" s="173"/>
      <c r="AF214" s="173"/>
      <c r="AG214" s="173"/>
      <c r="AH214" s="173"/>
      <c r="AI214" s="173"/>
      <c r="AJ214" s="173"/>
      <c r="AK214" s="173"/>
      <c r="AL214" s="173"/>
      <c r="AM214" s="173"/>
      <c r="AN214" s="173"/>
      <c r="AO214" s="173"/>
      <c r="AP214" s="173"/>
      <c r="AQ214" s="173"/>
      <c r="AR214" s="173"/>
      <c r="AS214" s="173"/>
      <c r="AT214" s="173"/>
      <c r="AU214" s="173"/>
      <c r="AV214" s="173"/>
      <c r="AW214" s="173"/>
      <c r="AX214" s="173"/>
      <c r="AY214" s="173"/>
      <c r="AZ214" s="173"/>
      <c r="BA214" s="173"/>
      <c r="BB214" s="173"/>
      <c r="BC214" s="173"/>
      <c r="BD214" s="173"/>
      <c r="BE214" s="173"/>
      <c r="BF214" s="173"/>
      <c r="BG214" s="173"/>
      <c r="BH214" s="173"/>
    </row>
    <row r="215" spans="1:60" outlineLevel="1">
      <c r="A215" s="192"/>
      <c r="B215" s="181"/>
      <c r="C215" s="208" t="s">
        <v>112</v>
      </c>
      <c r="D215" s="186"/>
      <c r="E215" s="190">
        <v>7.98</v>
      </c>
      <c r="F215" s="191"/>
      <c r="G215" s="194"/>
      <c r="H215" s="173"/>
      <c r="I215" s="173"/>
      <c r="J215" s="173"/>
      <c r="K215" s="173"/>
      <c r="L215" s="173"/>
      <c r="M215" s="173"/>
      <c r="N215" s="173"/>
      <c r="O215" s="173"/>
      <c r="P215" s="173"/>
      <c r="Q215" s="173"/>
      <c r="R215" s="173"/>
      <c r="S215" s="173"/>
      <c r="T215" s="173"/>
      <c r="U215" s="173"/>
      <c r="V215" s="173"/>
      <c r="W215" s="173"/>
      <c r="X215" s="173"/>
      <c r="Y215" s="173"/>
      <c r="Z215" s="173"/>
      <c r="AA215" s="173"/>
      <c r="AB215" s="173"/>
      <c r="AC215" s="173"/>
      <c r="AD215" s="173"/>
      <c r="AE215" s="173"/>
      <c r="AF215" s="173"/>
      <c r="AG215" s="173"/>
      <c r="AH215" s="173"/>
      <c r="AI215" s="173"/>
      <c r="AJ215" s="173"/>
      <c r="AK215" s="173"/>
      <c r="AL215" s="173"/>
      <c r="AM215" s="173"/>
      <c r="AN215" s="173"/>
      <c r="AO215" s="173"/>
      <c r="AP215" s="173"/>
      <c r="AQ215" s="173"/>
      <c r="AR215" s="173"/>
      <c r="AS215" s="173"/>
      <c r="AT215" s="173"/>
      <c r="AU215" s="173"/>
      <c r="AV215" s="173"/>
      <c r="AW215" s="173"/>
      <c r="AX215" s="173"/>
      <c r="AY215" s="173"/>
      <c r="AZ215" s="173"/>
      <c r="BA215" s="173"/>
      <c r="BB215" s="173"/>
      <c r="BC215" s="173"/>
      <c r="BD215" s="173"/>
      <c r="BE215" s="173"/>
      <c r="BF215" s="173"/>
      <c r="BG215" s="173"/>
      <c r="BH215" s="173"/>
    </row>
    <row r="216" spans="1:60" outlineLevel="1">
      <c r="A216" s="192"/>
      <c r="B216" s="181"/>
      <c r="C216" s="207" t="s">
        <v>223</v>
      </c>
      <c r="D216" s="185"/>
      <c r="E216" s="189">
        <v>11.4</v>
      </c>
      <c r="F216" s="191"/>
      <c r="G216" s="194"/>
      <c r="H216" s="173"/>
      <c r="I216" s="173"/>
      <c r="J216" s="173"/>
      <c r="K216" s="173"/>
      <c r="L216" s="173"/>
      <c r="M216" s="173"/>
      <c r="N216" s="173"/>
      <c r="O216" s="173"/>
      <c r="P216" s="173"/>
      <c r="Q216" s="173"/>
      <c r="R216" s="173"/>
      <c r="S216" s="173"/>
      <c r="T216" s="173"/>
      <c r="U216" s="173"/>
      <c r="V216" s="173"/>
      <c r="W216" s="173"/>
      <c r="X216" s="173"/>
      <c r="Y216" s="173"/>
      <c r="Z216" s="173"/>
      <c r="AA216" s="173"/>
      <c r="AB216" s="173"/>
      <c r="AC216" s="173"/>
      <c r="AD216" s="173"/>
      <c r="AE216" s="173"/>
      <c r="AF216" s="173"/>
      <c r="AG216" s="173"/>
      <c r="AH216" s="173"/>
      <c r="AI216" s="173"/>
      <c r="AJ216" s="173"/>
      <c r="AK216" s="173"/>
      <c r="AL216" s="173"/>
      <c r="AM216" s="173"/>
      <c r="AN216" s="173"/>
      <c r="AO216" s="173"/>
      <c r="AP216" s="173"/>
      <c r="AQ216" s="173"/>
      <c r="AR216" s="173"/>
      <c r="AS216" s="173"/>
      <c r="AT216" s="173"/>
      <c r="AU216" s="173"/>
      <c r="AV216" s="173"/>
      <c r="AW216" s="173"/>
      <c r="AX216" s="173"/>
      <c r="AY216" s="173"/>
      <c r="AZ216" s="173"/>
      <c r="BA216" s="173"/>
      <c r="BB216" s="173"/>
      <c r="BC216" s="173"/>
      <c r="BD216" s="173"/>
      <c r="BE216" s="173"/>
      <c r="BF216" s="173"/>
      <c r="BG216" s="173"/>
      <c r="BH216" s="173"/>
    </row>
    <row r="217" spans="1:60" outlineLevel="1">
      <c r="A217" s="192"/>
      <c r="B217" s="181"/>
      <c r="C217" s="207" t="s">
        <v>224</v>
      </c>
      <c r="D217" s="185"/>
      <c r="E217" s="189">
        <v>-6.4</v>
      </c>
      <c r="F217" s="191"/>
      <c r="G217" s="194"/>
      <c r="H217" s="173"/>
      <c r="I217" s="173"/>
      <c r="J217" s="173"/>
      <c r="K217" s="173"/>
      <c r="L217" s="173"/>
      <c r="M217" s="173"/>
      <c r="N217" s="173"/>
      <c r="O217" s="173"/>
      <c r="P217" s="173"/>
      <c r="Q217" s="173"/>
      <c r="R217" s="173"/>
      <c r="S217" s="173"/>
      <c r="T217" s="173"/>
      <c r="U217" s="173"/>
      <c r="V217" s="173"/>
      <c r="W217" s="173"/>
      <c r="X217" s="173"/>
      <c r="Y217" s="173"/>
      <c r="Z217" s="173"/>
      <c r="AA217" s="173"/>
      <c r="AB217" s="173"/>
      <c r="AC217" s="173"/>
      <c r="AD217" s="173"/>
      <c r="AE217" s="173"/>
      <c r="AF217" s="173"/>
      <c r="AG217" s="173"/>
      <c r="AH217" s="173"/>
      <c r="AI217" s="173"/>
      <c r="AJ217" s="173"/>
      <c r="AK217" s="173"/>
      <c r="AL217" s="173"/>
      <c r="AM217" s="173"/>
      <c r="AN217" s="173"/>
      <c r="AO217" s="173"/>
      <c r="AP217" s="173"/>
      <c r="AQ217" s="173"/>
      <c r="AR217" s="173"/>
      <c r="AS217" s="173"/>
      <c r="AT217" s="173"/>
      <c r="AU217" s="173"/>
      <c r="AV217" s="173"/>
      <c r="AW217" s="173"/>
      <c r="AX217" s="173"/>
      <c r="AY217" s="173"/>
      <c r="AZ217" s="173"/>
      <c r="BA217" s="173"/>
      <c r="BB217" s="173"/>
      <c r="BC217" s="173"/>
      <c r="BD217" s="173"/>
      <c r="BE217" s="173"/>
      <c r="BF217" s="173"/>
      <c r="BG217" s="173"/>
      <c r="BH217" s="173"/>
    </row>
    <row r="218" spans="1:60" outlineLevel="1">
      <c r="A218" s="192">
        <v>36</v>
      </c>
      <c r="B218" s="181" t="s">
        <v>225</v>
      </c>
      <c r="C218" s="205" t="s">
        <v>226</v>
      </c>
      <c r="D218" s="183" t="s">
        <v>227</v>
      </c>
      <c r="E218" s="187">
        <v>3.2450000000000001</v>
      </c>
      <c r="F218" s="191">
        <v>81</v>
      </c>
      <c r="G218" s="194">
        <f>E218*F218</f>
        <v>262.84500000000003</v>
      </c>
      <c r="H218" s="173"/>
      <c r="I218" s="173"/>
      <c r="J218" s="173"/>
      <c r="K218" s="173"/>
      <c r="L218" s="173"/>
      <c r="M218" s="173"/>
      <c r="N218" s="173"/>
      <c r="O218" s="173"/>
      <c r="P218" s="173"/>
      <c r="Q218" s="173"/>
      <c r="R218" s="173"/>
      <c r="S218" s="173"/>
      <c r="T218" s="173"/>
      <c r="U218" s="173"/>
      <c r="V218" s="173"/>
      <c r="W218" s="173"/>
      <c r="X218" s="173"/>
      <c r="Y218" s="173"/>
      <c r="Z218" s="173"/>
      <c r="AA218" s="173"/>
      <c r="AB218" s="173"/>
      <c r="AC218" s="173"/>
      <c r="AD218" s="173"/>
      <c r="AE218" s="173"/>
      <c r="AF218" s="173"/>
      <c r="AG218" s="173"/>
      <c r="AH218" s="173"/>
      <c r="AI218" s="173"/>
      <c r="AJ218" s="173"/>
      <c r="AK218" s="173"/>
      <c r="AL218" s="173"/>
      <c r="AM218" s="173"/>
      <c r="AN218" s="173"/>
      <c r="AO218" s="173"/>
      <c r="AP218" s="173"/>
      <c r="AQ218" s="173"/>
      <c r="AR218" s="173"/>
      <c r="AS218" s="173"/>
      <c r="AT218" s="173"/>
      <c r="AU218" s="173"/>
      <c r="AV218" s="173"/>
      <c r="AW218" s="173"/>
      <c r="AX218" s="173"/>
      <c r="AY218" s="173"/>
      <c r="AZ218" s="173"/>
      <c r="BA218" s="173"/>
      <c r="BB218" s="173"/>
      <c r="BC218" s="173"/>
      <c r="BD218" s="173"/>
      <c r="BE218" s="173"/>
      <c r="BF218" s="173"/>
      <c r="BG218" s="173"/>
      <c r="BH218" s="173"/>
    </row>
    <row r="219" spans="1:60" outlineLevel="1">
      <c r="A219" s="192"/>
      <c r="B219" s="181"/>
      <c r="C219" s="208" t="s">
        <v>112</v>
      </c>
      <c r="D219" s="186"/>
      <c r="E219" s="190"/>
      <c r="F219" s="191"/>
      <c r="G219" s="194"/>
      <c r="H219" s="173"/>
      <c r="I219" s="173"/>
      <c r="J219" s="173"/>
      <c r="K219" s="173"/>
      <c r="L219" s="173"/>
      <c r="M219" s="173"/>
      <c r="N219" s="173"/>
      <c r="O219" s="173"/>
      <c r="P219" s="173"/>
      <c r="Q219" s="173"/>
      <c r="R219" s="173"/>
      <c r="S219" s="173"/>
      <c r="T219" s="173"/>
      <c r="U219" s="173"/>
      <c r="V219" s="173"/>
      <c r="W219" s="173"/>
      <c r="X219" s="173"/>
      <c r="Y219" s="173"/>
      <c r="Z219" s="173"/>
      <c r="AA219" s="173"/>
      <c r="AB219" s="173"/>
      <c r="AC219" s="173"/>
      <c r="AD219" s="173"/>
      <c r="AE219" s="173"/>
      <c r="AF219" s="173"/>
      <c r="AG219" s="173"/>
      <c r="AH219" s="173"/>
      <c r="AI219" s="173"/>
      <c r="AJ219" s="173"/>
      <c r="AK219" s="173"/>
      <c r="AL219" s="173"/>
      <c r="AM219" s="173"/>
      <c r="AN219" s="173"/>
      <c r="AO219" s="173"/>
      <c r="AP219" s="173"/>
      <c r="AQ219" s="173"/>
      <c r="AR219" s="173"/>
      <c r="AS219" s="173"/>
      <c r="AT219" s="173"/>
      <c r="AU219" s="173"/>
      <c r="AV219" s="173"/>
      <c r="AW219" s="173"/>
      <c r="AX219" s="173"/>
      <c r="AY219" s="173"/>
      <c r="AZ219" s="173"/>
      <c r="BA219" s="173"/>
      <c r="BB219" s="173"/>
      <c r="BC219" s="173"/>
      <c r="BD219" s="173"/>
      <c r="BE219" s="173"/>
      <c r="BF219" s="173"/>
      <c r="BG219" s="173"/>
      <c r="BH219" s="173"/>
    </row>
    <row r="220" spans="1:60" outlineLevel="1">
      <c r="A220" s="192"/>
      <c r="B220" s="181"/>
      <c r="C220" s="207" t="s">
        <v>228</v>
      </c>
      <c r="D220" s="185"/>
      <c r="E220" s="189">
        <v>3.2450000000000001</v>
      </c>
      <c r="F220" s="191"/>
      <c r="G220" s="194"/>
      <c r="H220" s="173"/>
      <c r="I220" s="173"/>
      <c r="J220" s="173"/>
      <c r="K220" s="173"/>
      <c r="L220" s="173"/>
      <c r="M220" s="173"/>
      <c r="N220" s="173"/>
      <c r="O220" s="173"/>
      <c r="P220" s="173"/>
      <c r="Q220" s="173"/>
      <c r="R220" s="173"/>
      <c r="S220" s="173"/>
      <c r="T220" s="173"/>
      <c r="U220" s="173"/>
      <c r="V220" s="173"/>
      <c r="W220" s="173"/>
      <c r="X220" s="173"/>
      <c r="Y220" s="173"/>
      <c r="Z220" s="173"/>
      <c r="AA220" s="173"/>
      <c r="AB220" s="173"/>
      <c r="AC220" s="173"/>
      <c r="AD220" s="173"/>
      <c r="AE220" s="173"/>
      <c r="AF220" s="173"/>
      <c r="AG220" s="173"/>
      <c r="AH220" s="173"/>
      <c r="AI220" s="173"/>
      <c r="AJ220" s="173"/>
      <c r="AK220" s="173"/>
      <c r="AL220" s="173"/>
      <c r="AM220" s="173"/>
      <c r="AN220" s="173"/>
      <c r="AO220" s="173"/>
      <c r="AP220" s="173"/>
      <c r="AQ220" s="173"/>
      <c r="AR220" s="173"/>
      <c r="AS220" s="173"/>
      <c r="AT220" s="173"/>
      <c r="AU220" s="173"/>
      <c r="AV220" s="173"/>
      <c r="AW220" s="173"/>
      <c r="AX220" s="173"/>
      <c r="AY220" s="173"/>
      <c r="AZ220" s="173"/>
      <c r="BA220" s="173"/>
      <c r="BB220" s="173"/>
      <c r="BC220" s="173"/>
      <c r="BD220" s="173"/>
      <c r="BE220" s="173"/>
      <c r="BF220" s="173"/>
      <c r="BG220" s="173"/>
      <c r="BH220" s="173"/>
    </row>
    <row r="221" spans="1:60" outlineLevel="1">
      <c r="A221" s="192">
        <v>37</v>
      </c>
      <c r="B221" s="181" t="s">
        <v>229</v>
      </c>
      <c r="C221" s="205" t="s">
        <v>230</v>
      </c>
      <c r="D221" s="183" t="s">
        <v>104</v>
      </c>
      <c r="E221" s="187">
        <v>103.55840000000001</v>
      </c>
      <c r="F221" s="191">
        <v>3.5</v>
      </c>
      <c r="G221" s="194">
        <f>E221*F221</f>
        <v>362.45440000000002</v>
      </c>
      <c r="H221" s="173"/>
      <c r="I221" s="173"/>
      <c r="J221" s="173"/>
      <c r="K221" s="173"/>
      <c r="L221" s="173"/>
      <c r="M221" s="173"/>
      <c r="N221" s="173"/>
      <c r="O221" s="173"/>
      <c r="P221" s="173"/>
      <c r="Q221" s="173"/>
      <c r="R221" s="173"/>
      <c r="S221" s="173"/>
      <c r="T221" s="173"/>
      <c r="U221" s="173"/>
      <c r="V221" s="173"/>
      <c r="W221" s="173"/>
      <c r="X221" s="173"/>
      <c r="Y221" s="173"/>
      <c r="Z221" s="173"/>
      <c r="AA221" s="173"/>
      <c r="AB221" s="173"/>
      <c r="AC221" s="173"/>
      <c r="AD221" s="173"/>
      <c r="AE221" s="173"/>
      <c r="AF221" s="173"/>
      <c r="AG221" s="173"/>
      <c r="AH221" s="173"/>
      <c r="AI221" s="173"/>
      <c r="AJ221" s="173"/>
      <c r="AK221" s="173"/>
      <c r="AL221" s="173"/>
      <c r="AM221" s="173"/>
      <c r="AN221" s="173"/>
      <c r="AO221" s="173"/>
      <c r="AP221" s="173"/>
      <c r="AQ221" s="173"/>
      <c r="AR221" s="173"/>
      <c r="AS221" s="173"/>
      <c r="AT221" s="173"/>
      <c r="AU221" s="173"/>
      <c r="AV221" s="173"/>
      <c r="AW221" s="173"/>
      <c r="AX221" s="173"/>
      <c r="AY221" s="173"/>
      <c r="AZ221" s="173"/>
      <c r="BA221" s="173"/>
      <c r="BB221" s="173"/>
      <c r="BC221" s="173"/>
      <c r="BD221" s="173"/>
      <c r="BE221" s="173"/>
      <c r="BF221" s="173"/>
      <c r="BG221" s="173"/>
      <c r="BH221" s="173"/>
    </row>
    <row r="222" spans="1:60">
      <c r="A222" s="193" t="s">
        <v>101</v>
      </c>
      <c r="B222" s="182" t="s">
        <v>90</v>
      </c>
      <c r="C222" s="206" t="s">
        <v>91</v>
      </c>
      <c r="D222" s="184"/>
      <c r="E222" s="188"/>
      <c r="F222" s="251">
        <f>SUM(G223:G233)</f>
        <v>1699.3330000000001</v>
      </c>
      <c r="G222" s="252"/>
    </row>
    <row r="223" spans="1:60" outlineLevel="1">
      <c r="A223" s="192">
        <v>38</v>
      </c>
      <c r="B223" s="181" t="s">
        <v>231</v>
      </c>
      <c r="C223" s="205" t="s">
        <v>232</v>
      </c>
      <c r="D223" s="183" t="s">
        <v>121</v>
      </c>
      <c r="E223" s="187">
        <v>15.8795</v>
      </c>
      <c r="F223" s="191">
        <v>64</v>
      </c>
      <c r="G223" s="194">
        <f>E223*F223</f>
        <v>1016.288</v>
      </c>
      <c r="H223" s="173"/>
      <c r="I223" s="173"/>
      <c r="J223" s="173"/>
      <c r="K223" s="173"/>
      <c r="L223" s="173"/>
      <c r="M223" s="173"/>
      <c r="N223" s="173"/>
      <c r="O223" s="173"/>
      <c r="P223" s="173"/>
      <c r="Q223" s="173"/>
      <c r="R223" s="173"/>
      <c r="S223" s="173"/>
      <c r="T223" s="173"/>
      <c r="U223" s="173"/>
      <c r="V223" s="173"/>
      <c r="W223" s="173"/>
      <c r="X223" s="173"/>
      <c r="Y223" s="173"/>
      <c r="Z223" s="173"/>
      <c r="AA223" s="173"/>
      <c r="AB223" s="173"/>
      <c r="AC223" s="173"/>
      <c r="AD223" s="173"/>
      <c r="AE223" s="173"/>
      <c r="AF223" s="173"/>
      <c r="AG223" s="173"/>
      <c r="AH223" s="173"/>
      <c r="AI223" s="173"/>
      <c r="AJ223" s="173"/>
      <c r="AK223" s="173"/>
      <c r="AL223" s="173"/>
      <c r="AM223" s="173"/>
      <c r="AN223" s="173"/>
      <c r="AO223" s="173"/>
      <c r="AP223" s="173"/>
      <c r="AQ223" s="173"/>
      <c r="AR223" s="173"/>
      <c r="AS223" s="173"/>
      <c r="AT223" s="173"/>
      <c r="AU223" s="173"/>
      <c r="AV223" s="173"/>
      <c r="AW223" s="173"/>
      <c r="AX223" s="173"/>
      <c r="AY223" s="173"/>
      <c r="AZ223" s="173"/>
      <c r="BA223" s="173"/>
      <c r="BB223" s="173"/>
      <c r="BC223" s="173"/>
      <c r="BD223" s="173"/>
      <c r="BE223" s="173"/>
      <c r="BF223" s="173"/>
      <c r="BG223" s="173"/>
      <c r="BH223" s="173"/>
    </row>
    <row r="224" spans="1:60" outlineLevel="1">
      <c r="A224" s="192"/>
      <c r="B224" s="181"/>
      <c r="C224" s="208" t="s">
        <v>112</v>
      </c>
      <c r="D224" s="186"/>
      <c r="E224" s="190"/>
      <c r="F224" s="191"/>
      <c r="G224" s="194"/>
      <c r="H224" s="173"/>
      <c r="I224" s="173"/>
      <c r="J224" s="173"/>
      <c r="K224" s="173"/>
      <c r="L224" s="173"/>
      <c r="M224" s="173"/>
      <c r="N224" s="173"/>
      <c r="O224" s="173"/>
      <c r="P224" s="173"/>
      <c r="Q224" s="173"/>
      <c r="R224" s="173"/>
      <c r="S224" s="173"/>
      <c r="T224" s="173"/>
      <c r="U224" s="173"/>
      <c r="V224" s="173"/>
      <c r="W224" s="173"/>
      <c r="X224" s="173"/>
      <c r="Y224" s="173"/>
      <c r="Z224" s="173"/>
      <c r="AA224" s="173"/>
      <c r="AB224" s="173"/>
      <c r="AC224" s="173"/>
      <c r="AD224" s="173"/>
      <c r="AE224" s="173"/>
      <c r="AF224" s="173"/>
      <c r="AG224" s="173"/>
      <c r="AH224" s="173"/>
      <c r="AI224" s="173"/>
      <c r="AJ224" s="173"/>
      <c r="AK224" s="173"/>
      <c r="AL224" s="173"/>
      <c r="AM224" s="173"/>
      <c r="AN224" s="173"/>
      <c r="AO224" s="173"/>
      <c r="AP224" s="173"/>
      <c r="AQ224" s="173"/>
      <c r="AR224" s="173"/>
      <c r="AS224" s="173"/>
      <c r="AT224" s="173"/>
      <c r="AU224" s="173"/>
      <c r="AV224" s="173"/>
      <c r="AW224" s="173"/>
      <c r="AX224" s="173"/>
      <c r="AY224" s="173"/>
      <c r="AZ224" s="173"/>
      <c r="BA224" s="173"/>
      <c r="BB224" s="173"/>
      <c r="BC224" s="173"/>
      <c r="BD224" s="173"/>
      <c r="BE224" s="173"/>
      <c r="BF224" s="173"/>
      <c r="BG224" s="173"/>
      <c r="BH224" s="173"/>
    </row>
    <row r="225" spans="1:60" outlineLevel="1">
      <c r="A225" s="192"/>
      <c r="B225" s="181"/>
      <c r="C225" s="208" t="s">
        <v>112</v>
      </c>
      <c r="D225" s="186"/>
      <c r="E225" s="190"/>
      <c r="F225" s="191"/>
      <c r="G225" s="194"/>
      <c r="H225" s="173"/>
      <c r="I225" s="173"/>
      <c r="J225" s="173"/>
      <c r="K225" s="173"/>
      <c r="L225" s="173"/>
      <c r="M225" s="173"/>
      <c r="N225" s="173"/>
      <c r="O225" s="173"/>
      <c r="P225" s="173"/>
      <c r="Q225" s="173"/>
      <c r="R225" s="173"/>
      <c r="S225" s="173"/>
      <c r="T225" s="173"/>
      <c r="U225" s="173"/>
      <c r="V225" s="173"/>
      <c r="W225" s="173"/>
      <c r="X225" s="173"/>
      <c r="Y225" s="173"/>
      <c r="Z225" s="173"/>
      <c r="AA225" s="173"/>
      <c r="AB225" s="173"/>
      <c r="AC225" s="173"/>
      <c r="AD225" s="173"/>
      <c r="AE225" s="173"/>
      <c r="AF225" s="173"/>
      <c r="AG225" s="173"/>
      <c r="AH225" s="173"/>
      <c r="AI225" s="173"/>
      <c r="AJ225" s="173"/>
      <c r="AK225" s="173"/>
      <c r="AL225" s="173"/>
      <c r="AM225" s="173"/>
      <c r="AN225" s="173"/>
      <c r="AO225" s="173"/>
      <c r="AP225" s="173"/>
      <c r="AQ225" s="173"/>
      <c r="AR225" s="173"/>
      <c r="AS225" s="173"/>
      <c r="AT225" s="173"/>
      <c r="AU225" s="173"/>
      <c r="AV225" s="173"/>
      <c r="AW225" s="173"/>
      <c r="AX225" s="173"/>
      <c r="AY225" s="173"/>
      <c r="AZ225" s="173"/>
      <c r="BA225" s="173"/>
      <c r="BB225" s="173"/>
      <c r="BC225" s="173"/>
      <c r="BD225" s="173"/>
      <c r="BE225" s="173"/>
      <c r="BF225" s="173"/>
      <c r="BG225" s="173"/>
      <c r="BH225" s="173"/>
    </row>
    <row r="226" spans="1:60" outlineLevel="1">
      <c r="A226" s="192"/>
      <c r="B226" s="181"/>
      <c r="C226" s="207" t="s">
        <v>233</v>
      </c>
      <c r="D226" s="185"/>
      <c r="E226" s="189">
        <v>12.419</v>
      </c>
      <c r="F226" s="191"/>
      <c r="G226" s="194"/>
      <c r="H226" s="173"/>
      <c r="I226" s="173"/>
      <c r="J226" s="173"/>
      <c r="K226" s="173"/>
      <c r="L226" s="173"/>
      <c r="M226" s="173"/>
      <c r="N226" s="173"/>
      <c r="O226" s="173"/>
      <c r="P226" s="173"/>
      <c r="Q226" s="173"/>
      <c r="R226" s="173"/>
      <c r="S226" s="173"/>
      <c r="T226" s="173"/>
      <c r="U226" s="173"/>
      <c r="V226" s="173"/>
      <c r="W226" s="173"/>
      <c r="X226" s="173"/>
      <c r="Y226" s="173"/>
      <c r="Z226" s="173"/>
      <c r="AA226" s="173"/>
      <c r="AB226" s="173"/>
      <c r="AC226" s="173"/>
      <c r="AD226" s="173"/>
      <c r="AE226" s="173"/>
      <c r="AF226" s="173"/>
      <c r="AG226" s="173"/>
      <c r="AH226" s="173"/>
      <c r="AI226" s="173"/>
      <c r="AJ226" s="173"/>
      <c r="AK226" s="173"/>
      <c r="AL226" s="173"/>
      <c r="AM226" s="173"/>
      <c r="AN226" s="173"/>
      <c r="AO226" s="173"/>
      <c r="AP226" s="173"/>
      <c r="AQ226" s="173"/>
      <c r="AR226" s="173"/>
      <c r="AS226" s="173"/>
      <c r="AT226" s="173"/>
      <c r="AU226" s="173"/>
      <c r="AV226" s="173"/>
      <c r="AW226" s="173"/>
      <c r="AX226" s="173"/>
      <c r="AY226" s="173"/>
      <c r="AZ226" s="173"/>
      <c r="BA226" s="173"/>
      <c r="BB226" s="173"/>
      <c r="BC226" s="173"/>
      <c r="BD226" s="173"/>
      <c r="BE226" s="173"/>
      <c r="BF226" s="173"/>
      <c r="BG226" s="173"/>
      <c r="BH226" s="173"/>
    </row>
    <row r="227" spans="1:60" outlineLevel="1">
      <c r="A227" s="192"/>
      <c r="B227" s="181"/>
      <c r="C227" s="208" t="s">
        <v>112</v>
      </c>
      <c r="D227" s="186"/>
      <c r="E227" s="190">
        <v>12.419</v>
      </c>
      <c r="F227" s="191"/>
      <c r="G227" s="194"/>
      <c r="H227" s="173"/>
      <c r="I227" s="173"/>
      <c r="J227" s="173"/>
      <c r="K227" s="173"/>
      <c r="L227" s="173"/>
      <c r="M227" s="173"/>
      <c r="N227" s="173"/>
      <c r="O227" s="173"/>
      <c r="P227" s="173"/>
      <c r="Q227" s="173"/>
      <c r="R227" s="173"/>
      <c r="S227" s="173"/>
      <c r="T227" s="173"/>
      <c r="U227" s="173"/>
      <c r="V227" s="173"/>
      <c r="W227" s="173"/>
      <c r="X227" s="173"/>
      <c r="Y227" s="173"/>
      <c r="Z227" s="173"/>
      <c r="AA227" s="173"/>
      <c r="AB227" s="173"/>
      <c r="AC227" s="173"/>
      <c r="AD227" s="173"/>
      <c r="AE227" s="173"/>
      <c r="AF227" s="173"/>
      <c r="AG227" s="173"/>
      <c r="AH227" s="173"/>
      <c r="AI227" s="173"/>
      <c r="AJ227" s="173"/>
      <c r="AK227" s="173"/>
      <c r="AL227" s="173"/>
      <c r="AM227" s="173"/>
      <c r="AN227" s="173"/>
      <c r="AO227" s="173"/>
      <c r="AP227" s="173"/>
      <c r="AQ227" s="173"/>
      <c r="AR227" s="173"/>
      <c r="AS227" s="173"/>
      <c r="AT227" s="173"/>
      <c r="AU227" s="173"/>
      <c r="AV227" s="173"/>
      <c r="AW227" s="173"/>
      <c r="AX227" s="173"/>
      <c r="AY227" s="173"/>
      <c r="AZ227" s="173"/>
      <c r="BA227" s="173"/>
      <c r="BB227" s="173"/>
      <c r="BC227" s="173"/>
      <c r="BD227" s="173"/>
      <c r="BE227" s="173"/>
      <c r="BF227" s="173"/>
      <c r="BG227" s="173"/>
      <c r="BH227" s="173"/>
    </row>
    <row r="228" spans="1:60" outlineLevel="1">
      <c r="A228" s="192"/>
      <c r="B228" s="181"/>
      <c r="C228" s="207" t="s">
        <v>164</v>
      </c>
      <c r="D228" s="185"/>
      <c r="E228" s="189">
        <v>1.7549999999999999</v>
      </c>
      <c r="F228" s="191"/>
      <c r="G228" s="194"/>
      <c r="H228" s="173"/>
      <c r="I228" s="173"/>
      <c r="J228" s="173"/>
      <c r="K228" s="173"/>
      <c r="L228" s="173"/>
      <c r="M228" s="173"/>
      <c r="N228" s="173"/>
      <c r="O228" s="173"/>
      <c r="P228" s="173"/>
      <c r="Q228" s="173"/>
      <c r="R228" s="173"/>
      <c r="S228" s="173"/>
      <c r="T228" s="173"/>
      <c r="U228" s="173"/>
      <c r="V228" s="173"/>
      <c r="W228" s="173"/>
      <c r="X228" s="173"/>
      <c r="Y228" s="173"/>
      <c r="Z228" s="173"/>
      <c r="AA228" s="173"/>
      <c r="AB228" s="173"/>
      <c r="AC228" s="173"/>
      <c r="AD228" s="173"/>
      <c r="AE228" s="173"/>
      <c r="AF228" s="173"/>
      <c r="AG228" s="173"/>
      <c r="AH228" s="173"/>
      <c r="AI228" s="173"/>
      <c r="AJ228" s="173"/>
      <c r="AK228" s="173"/>
      <c r="AL228" s="173"/>
      <c r="AM228" s="173"/>
      <c r="AN228" s="173"/>
      <c r="AO228" s="173"/>
      <c r="AP228" s="173"/>
      <c r="AQ228" s="173"/>
      <c r="AR228" s="173"/>
      <c r="AS228" s="173"/>
      <c r="AT228" s="173"/>
      <c r="AU228" s="173"/>
      <c r="AV228" s="173"/>
      <c r="AW228" s="173"/>
      <c r="AX228" s="173"/>
      <c r="AY228" s="173"/>
      <c r="AZ228" s="173"/>
      <c r="BA228" s="173"/>
      <c r="BB228" s="173"/>
      <c r="BC228" s="173"/>
      <c r="BD228" s="173"/>
      <c r="BE228" s="173"/>
      <c r="BF228" s="173"/>
      <c r="BG228" s="173"/>
      <c r="BH228" s="173"/>
    </row>
    <row r="229" spans="1:60" outlineLevel="1">
      <c r="A229" s="192"/>
      <c r="B229" s="181"/>
      <c r="C229" s="207" t="s">
        <v>165</v>
      </c>
      <c r="D229" s="185"/>
      <c r="E229" s="189">
        <v>1.7055</v>
      </c>
      <c r="F229" s="191"/>
      <c r="G229" s="194"/>
      <c r="H229" s="173"/>
      <c r="I229" s="173"/>
      <c r="J229" s="173"/>
      <c r="K229" s="173"/>
      <c r="L229" s="173"/>
      <c r="M229" s="173"/>
      <c r="N229" s="173"/>
      <c r="O229" s="173"/>
      <c r="P229" s="173"/>
      <c r="Q229" s="173"/>
      <c r="R229" s="173"/>
      <c r="S229" s="173"/>
      <c r="T229" s="173"/>
      <c r="U229" s="173"/>
      <c r="V229" s="173"/>
      <c r="W229" s="173"/>
      <c r="X229" s="173"/>
      <c r="Y229" s="173"/>
      <c r="Z229" s="173"/>
      <c r="AA229" s="173"/>
      <c r="AB229" s="173"/>
      <c r="AC229" s="173"/>
      <c r="AD229" s="173"/>
      <c r="AE229" s="173"/>
      <c r="AF229" s="173"/>
      <c r="AG229" s="173"/>
      <c r="AH229" s="173"/>
      <c r="AI229" s="173"/>
      <c r="AJ229" s="173"/>
      <c r="AK229" s="173"/>
      <c r="AL229" s="173"/>
      <c r="AM229" s="173"/>
      <c r="AN229" s="173"/>
      <c r="AO229" s="173"/>
      <c r="AP229" s="173"/>
      <c r="AQ229" s="173"/>
      <c r="AR229" s="173"/>
      <c r="AS229" s="173"/>
      <c r="AT229" s="173"/>
      <c r="AU229" s="173"/>
      <c r="AV229" s="173"/>
      <c r="AW229" s="173"/>
      <c r="AX229" s="173"/>
      <c r="AY229" s="173"/>
      <c r="AZ229" s="173"/>
      <c r="BA229" s="173"/>
      <c r="BB229" s="173"/>
      <c r="BC229" s="173"/>
      <c r="BD229" s="173"/>
      <c r="BE229" s="173"/>
      <c r="BF229" s="173"/>
      <c r="BG229" s="173"/>
      <c r="BH229" s="173"/>
    </row>
    <row r="230" spans="1:60" outlineLevel="1">
      <c r="A230" s="192">
        <v>39</v>
      </c>
      <c r="B230" s="181" t="s">
        <v>234</v>
      </c>
      <c r="C230" s="205" t="s">
        <v>235</v>
      </c>
      <c r="D230" s="183" t="s">
        <v>121</v>
      </c>
      <c r="E230" s="187">
        <v>12.419</v>
      </c>
      <c r="F230" s="191">
        <v>55</v>
      </c>
      <c r="G230" s="194">
        <f>E230*F230</f>
        <v>683.04500000000007</v>
      </c>
      <c r="H230" s="173"/>
      <c r="I230" s="173"/>
      <c r="J230" s="173"/>
      <c r="K230" s="173"/>
      <c r="L230" s="173"/>
      <c r="M230" s="173"/>
      <c r="N230" s="173"/>
      <c r="O230" s="173"/>
      <c r="P230" s="173"/>
      <c r="Q230" s="173"/>
      <c r="R230" s="173"/>
      <c r="S230" s="173"/>
      <c r="T230" s="173"/>
      <c r="U230" s="173"/>
      <c r="V230" s="173"/>
      <c r="W230" s="173"/>
      <c r="X230" s="173"/>
      <c r="Y230" s="173"/>
      <c r="Z230" s="173"/>
      <c r="AA230" s="173"/>
      <c r="AB230" s="173"/>
      <c r="AC230" s="173"/>
      <c r="AD230" s="173"/>
      <c r="AE230" s="173"/>
      <c r="AF230" s="173"/>
      <c r="AG230" s="173"/>
      <c r="AH230" s="173"/>
      <c r="AI230" s="173"/>
      <c r="AJ230" s="173"/>
      <c r="AK230" s="173"/>
      <c r="AL230" s="173"/>
      <c r="AM230" s="173"/>
      <c r="AN230" s="173"/>
      <c r="AO230" s="173"/>
      <c r="AP230" s="173"/>
      <c r="AQ230" s="173"/>
      <c r="AR230" s="173"/>
      <c r="AS230" s="173"/>
      <c r="AT230" s="173"/>
      <c r="AU230" s="173"/>
      <c r="AV230" s="173"/>
      <c r="AW230" s="173"/>
      <c r="AX230" s="173"/>
      <c r="AY230" s="173"/>
      <c r="AZ230" s="173"/>
      <c r="BA230" s="173"/>
      <c r="BB230" s="173"/>
      <c r="BC230" s="173"/>
      <c r="BD230" s="173"/>
      <c r="BE230" s="173"/>
      <c r="BF230" s="173"/>
      <c r="BG230" s="173"/>
      <c r="BH230" s="173"/>
    </row>
    <row r="231" spans="1:60" outlineLevel="1">
      <c r="A231" s="192"/>
      <c r="B231" s="181"/>
      <c r="C231" s="208" t="s">
        <v>112</v>
      </c>
      <c r="D231" s="186"/>
      <c r="E231" s="190"/>
      <c r="F231" s="191"/>
      <c r="G231" s="194"/>
      <c r="H231" s="173"/>
      <c r="I231" s="173"/>
      <c r="J231" s="173"/>
      <c r="K231" s="173"/>
      <c r="L231" s="173"/>
      <c r="M231" s="173"/>
      <c r="N231" s="173"/>
      <c r="O231" s="173"/>
      <c r="P231" s="173"/>
      <c r="Q231" s="173"/>
      <c r="R231" s="173"/>
      <c r="S231" s="173"/>
      <c r="T231" s="173"/>
      <c r="U231" s="173"/>
      <c r="V231" s="173"/>
      <c r="W231" s="173"/>
      <c r="X231" s="173"/>
      <c r="Y231" s="173"/>
      <c r="Z231" s="173"/>
      <c r="AA231" s="173"/>
      <c r="AB231" s="173"/>
      <c r="AC231" s="173"/>
      <c r="AD231" s="173"/>
      <c r="AE231" s="173"/>
      <c r="AF231" s="173"/>
      <c r="AG231" s="173"/>
      <c r="AH231" s="173"/>
      <c r="AI231" s="173"/>
      <c r="AJ231" s="173"/>
      <c r="AK231" s="173"/>
      <c r="AL231" s="173"/>
      <c r="AM231" s="173"/>
      <c r="AN231" s="173"/>
      <c r="AO231" s="173"/>
      <c r="AP231" s="173"/>
      <c r="AQ231" s="173"/>
      <c r="AR231" s="173"/>
      <c r="AS231" s="173"/>
      <c r="AT231" s="173"/>
      <c r="AU231" s="173"/>
      <c r="AV231" s="173"/>
      <c r="AW231" s="173"/>
      <c r="AX231" s="173"/>
      <c r="AY231" s="173"/>
      <c r="AZ231" s="173"/>
      <c r="BA231" s="173"/>
      <c r="BB231" s="173"/>
      <c r="BC231" s="173"/>
      <c r="BD231" s="173"/>
      <c r="BE231" s="173"/>
      <c r="BF231" s="173"/>
      <c r="BG231" s="173"/>
      <c r="BH231" s="173"/>
    </row>
    <row r="232" spans="1:60" outlineLevel="1">
      <c r="A232" s="192"/>
      <c r="B232" s="181"/>
      <c r="C232" s="208" t="s">
        <v>112</v>
      </c>
      <c r="D232" s="186"/>
      <c r="E232" s="190"/>
      <c r="F232" s="191"/>
      <c r="G232" s="194"/>
      <c r="H232" s="173"/>
      <c r="I232" s="173"/>
      <c r="J232" s="173"/>
      <c r="K232" s="173"/>
      <c r="L232" s="173"/>
      <c r="M232" s="173"/>
      <c r="N232" s="173"/>
      <c r="O232" s="173"/>
      <c r="P232" s="173"/>
      <c r="Q232" s="173"/>
      <c r="R232" s="173"/>
      <c r="S232" s="173"/>
      <c r="T232" s="173"/>
      <c r="U232" s="173"/>
      <c r="V232" s="173"/>
      <c r="W232" s="173"/>
      <c r="X232" s="173"/>
      <c r="Y232" s="173"/>
      <c r="Z232" s="173"/>
      <c r="AA232" s="173"/>
      <c r="AB232" s="173"/>
      <c r="AC232" s="173"/>
      <c r="AD232" s="173"/>
      <c r="AE232" s="173"/>
      <c r="AF232" s="173"/>
      <c r="AG232" s="173"/>
      <c r="AH232" s="173"/>
      <c r="AI232" s="173"/>
      <c r="AJ232" s="173"/>
      <c r="AK232" s="173"/>
      <c r="AL232" s="173"/>
      <c r="AM232" s="173"/>
      <c r="AN232" s="173"/>
      <c r="AO232" s="173"/>
      <c r="AP232" s="173"/>
      <c r="AQ232" s="173"/>
      <c r="AR232" s="173"/>
      <c r="AS232" s="173"/>
      <c r="AT232" s="173"/>
      <c r="AU232" s="173"/>
      <c r="AV232" s="173"/>
      <c r="AW232" s="173"/>
      <c r="AX232" s="173"/>
      <c r="AY232" s="173"/>
      <c r="AZ232" s="173"/>
      <c r="BA232" s="173"/>
      <c r="BB232" s="173"/>
      <c r="BC232" s="173"/>
      <c r="BD232" s="173"/>
      <c r="BE232" s="173"/>
      <c r="BF232" s="173"/>
      <c r="BG232" s="173"/>
      <c r="BH232" s="173"/>
    </row>
    <row r="233" spans="1:60" outlineLevel="1">
      <c r="A233" s="192"/>
      <c r="B233" s="181"/>
      <c r="C233" s="207" t="s">
        <v>233</v>
      </c>
      <c r="D233" s="185"/>
      <c r="E233" s="189">
        <v>12.419</v>
      </c>
      <c r="F233" s="191"/>
      <c r="G233" s="194"/>
      <c r="H233" s="173"/>
      <c r="I233" s="173"/>
      <c r="J233" s="173"/>
      <c r="K233" s="173"/>
      <c r="L233" s="173"/>
      <c r="M233" s="173"/>
      <c r="N233" s="173"/>
      <c r="O233" s="173"/>
      <c r="P233" s="173"/>
      <c r="Q233" s="173"/>
      <c r="R233" s="173"/>
      <c r="S233" s="173"/>
      <c r="T233" s="173"/>
      <c r="U233" s="173"/>
      <c r="V233" s="173"/>
      <c r="W233" s="173"/>
      <c r="X233" s="173"/>
      <c r="Y233" s="173"/>
      <c r="Z233" s="173"/>
      <c r="AA233" s="173"/>
      <c r="AB233" s="173"/>
      <c r="AC233" s="173"/>
      <c r="AD233" s="173"/>
      <c r="AE233" s="173"/>
      <c r="AF233" s="173"/>
      <c r="AG233" s="173"/>
      <c r="AH233" s="173"/>
      <c r="AI233" s="173"/>
      <c r="AJ233" s="173"/>
      <c r="AK233" s="173"/>
      <c r="AL233" s="173"/>
      <c r="AM233" s="173"/>
      <c r="AN233" s="173"/>
      <c r="AO233" s="173"/>
      <c r="AP233" s="173"/>
      <c r="AQ233" s="173"/>
      <c r="AR233" s="173"/>
      <c r="AS233" s="173"/>
      <c r="AT233" s="173"/>
      <c r="AU233" s="173"/>
      <c r="AV233" s="173"/>
      <c r="AW233" s="173"/>
      <c r="AX233" s="173"/>
      <c r="AY233" s="173"/>
      <c r="AZ233" s="173"/>
      <c r="BA233" s="173"/>
      <c r="BB233" s="173"/>
      <c r="BC233" s="173"/>
      <c r="BD233" s="173"/>
      <c r="BE233" s="173"/>
      <c r="BF233" s="173"/>
      <c r="BG233" s="173"/>
      <c r="BH233" s="173"/>
    </row>
    <row r="234" spans="1:60">
      <c r="A234" s="193" t="s">
        <v>101</v>
      </c>
      <c r="B234" s="182" t="s">
        <v>94</v>
      </c>
      <c r="C234" s="206" t="s">
        <v>95</v>
      </c>
      <c r="D234" s="184"/>
      <c r="E234" s="188"/>
      <c r="F234" s="251">
        <f>SUM(G235:G237)</f>
        <v>0</v>
      </c>
      <c r="G234" s="252"/>
    </row>
    <row r="235" spans="1:60" outlineLevel="1">
      <c r="A235" s="192">
        <v>40</v>
      </c>
      <c r="B235" s="181" t="s">
        <v>236</v>
      </c>
      <c r="C235" s="205" t="s">
        <v>237</v>
      </c>
      <c r="D235" s="183" t="s">
        <v>194</v>
      </c>
      <c r="E235" s="187">
        <v>1</v>
      </c>
      <c r="F235" s="191"/>
      <c r="G235" s="194">
        <f>E235*F235</f>
        <v>0</v>
      </c>
      <c r="H235" s="173"/>
      <c r="I235" s="173"/>
      <c r="J235" s="173"/>
      <c r="K235" s="173"/>
      <c r="L235" s="173"/>
      <c r="M235" s="173"/>
      <c r="N235" s="173"/>
      <c r="O235" s="173"/>
      <c r="P235" s="173"/>
      <c r="Q235" s="173"/>
      <c r="R235" s="173"/>
      <c r="S235" s="173"/>
      <c r="T235" s="173"/>
      <c r="U235" s="173"/>
      <c r="V235" s="173"/>
      <c r="W235" s="173"/>
      <c r="X235" s="173"/>
      <c r="Y235" s="173"/>
      <c r="Z235" s="173"/>
      <c r="AA235" s="173"/>
      <c r="AB235" s="173"/>
      <c r="AC235" s="173"/>
      <c r="AD235" s="173"/>
      <c r="AE235" s="173"/>
      <c r="AF235" s="173"/>
      <c r="AG235" s="173"/>
      <c r="AH235" s="173"/>
      <c r="AI235" s="173"/>
      <c r="AJ235" s="173"/>
      <c r="AK235" s="173"/>
      <c r="AL235" s="173"/>
      <c r="AM235" s="173"/>
      <c r="AN235" s="173"/>
      <c r="AO235" s="173"/>
      <c r="AP235" s="173"/>
      <c r="AQ235" s="173"/>
      <c r="AR235" s="173"/>
      <c r="AS235" s="173"/>
      <c r="AT235" s="173"/>
      <c r="AU235" s="173"/>
      <c r="AV235" s="173"/>
      <c r="AW235" s="173"/>
      <c r="AX235" s="173"/>
      <c r="AY235" s="173"/>
      <c r="AZ235" s="173"/>
      <c r="BA235" s="173"/>
      <c r="BB235" s="173"/>
      <c r="BC235" s="173"/>
      <c r="BD235" s="173"/>
      <c r="BE235" s="173"/>
      <c r="BF235" s="173"/>
      <c r="BG235" s="173"/>
      <c r="BH235" s="173"/>
    </row>
    <row r="236" spans="1:60" outlineLevel="1">
      <c r="A236" s="192">
        <v>41</v>
      </c>
      <c r="B236" s="181" t="s">
        <v>238</v>
      </c>
      <c r="C236" s="205" t="s">
        <v>239</v>
      </c>
      <c r="D236" s="183" t="s">
        <v>194</v>
      </c>
      <c r="E236" s="187">
        <v>1</v>
      </c>
      <c r="F236" s="191"/>
      <c r="G236" s="194">
        <f>E236*F236</f>
        <v>0</v>
      </c>
      <c r="H236" s="173"/>
      <c r="I236" s="173"/>
      <c r="J236" s="173"/>
      <c r="K236" s="173"/>
      <c r="L236" s="173"/>
      <c r="M236" s="173"/>
      <c r="N236" s="173"/>
      <c r="O236" s="173"/>
      <c r="P236" s="173"/>
      <c r="Q236" s="173"/>
      <c r="R236" s="173"/>
      <c r="S236" s="173"/>
      <c r="T236" s="173"/>
      <c r="U236" s="173"/>
      <c r="V236" s="173"/>
      <c r="W236" s="173"/>
      <c r="X236" s="173"/>
      <c r="Y236" s="173"/>
      <c r="Z236" s="173"/>
      <c r="AA236" s="173"/>
      <c r="AB236" s="173"/>
      <c r="AC236" s="173"/>
      <c r="AD236" s="173"/>
      <c r="AE236" s="173"/>
      <c r="AF236" s="173"/>
      <c r="AG236" s="173"/>
      <c r="AH236" s="173"/>
      <c r="AI236" s="173"/>
      <c r="AJ236" s="173"/>
      <c r="AK236" s="173"/>
      <c r="AL236" s="173"/>
      <c r="AM236" s="173"/>
      <c r="AN236" s="173"/>
      <c r="AO236" s="173"/>
      <c r="AP236" s="173"/>
      <c r="AQ236" s="173"/>
      <c r="AR236" s="173"/>
      <c r="AS236" s="173"/>
      <c r="AT236" s="173"/>
      <c r="AU236" s="173"/>
      <c r="AV236" s="173"/>
      <c r="AW236" s="173"/>
      <c r="AX236" s="173"/>
      <c r="AY236" s="173"/>
      <c r="AZ236" s="173"/>
      <c r="BA236" s="173"/>
      <c r="BB236" s="173"/>
      <c r="BC236" s="173"/>
      <c r="BD236" s="173"/>
      <c r="BE236" s="173"/>
      <c r="BF236" s="173"/>
      <c r="BG236" s="173"/>
      <c r="BH236" s="173"/>
    </row>
    <row r="237" spans="1:60" outlineLevel="1">
      <c r="A237" s="192">
        <v>42</v>
      </c>
      <c r="B237" s="181" t="s">
        <v>240</v>
      </c>
      <c r="C237" s="205" t="s">
        <v>241</v>
      </c>
      <c r="D237" s="183" t="s">
        <v>194</v>
      </c>
      <c r="E237" s="187">
        <v>1</v>
      </c>
      <c r="F237" s="191"/>
      <c r="G237" s="194">
        <f>E237*F237</f>
        <v>0</v>
      </c>
      <c r="H237" s="173"/>
      <c r="I237" s="173"/>
      <c r="J237" s="173"/>
      <c r="K237" s="173"/>
      <c r="L237" s="173"/>
      <c r="M237" s="173"/>
      <c r="N237" s="173"/>
      <c r="O237" s="173"/>
      <c r="P237" s="173"/>
      <c r="Q237" s="173"/>
      <c r="R237" s="173"/>
      <c r="S237" s="173"/>
      <c r="T237" s="173"/>
      <c r="U237" s="173"/>
      <c r="V237" s="173"/>
      <c r="W237" s="173"/>
      <c r="X237" s="173"/>
      <c r="Y237" s="173"/>
      <c r="Z237" s="173"/>
      <c r="AA237" s="173"/>
      <c r="AB237" s="173"/>
      <c r="AC237" s="173"/>
      <c r="AD237" s="173"/>
      <c r="AE237" s="173"/>
      <c r="AF237" s="173"/>
      <c r="AG237" s="173"/>
      <c r="AH237" s="173"/>
      <c r="AI237" s="173"/>
      <c r="AJ237" s="173"/>
      <c r="AK237" s="173"/>
      <c r="AL237" s="173"/>
      <c r="AM237" s="173"/>
      <c r="AN237" s="173"/>
      <c r="AO237" s="173"/>
      <c r="AP237" s="173"/>
      <c r="AQ237" s="173"/>
      <c r="AR237" s="173"/>
      <c r="AS237" s="173"/>
      <c r="AT237" s="173"/>
      <c r="AU237" s="173"/>
      <c r="AV237" s="173"/>
      <c r="AW237" s="173"/>
      <c r="AX237" s="173"/>
      <c r="AY237" s="173"/>
      <c r="AZ237" s="173"/>
      <c r="BA237" s="173"/>
      <c r="BB237" s="173"/>
      <c r="BC237" s="173"/>
      <c r="BD237" s="173"/>
      <c r="BE237" s="173"/>
      <c r="BF237" s="173"/>
      <c r="BG237" s="173"/>
      <c r="BH237" s="173"/>
    </row>
    <row r="238" spans="1:60">
      <c r="A238" s="193" t="s">
        <v>101</v>
      </c>
      <c r="B238" s="182" t="s">
        <v>96</v>
      </c>
      <c r="C238" s="206" t="s">
        <v>97</v>
      </c>
      <c r="D238" s="184"/>
      <c r="E238" s="188"/>
      <c r="F238" s="251">
        <f>SUM(G239:G246)</f>
        <v>10571.62594</v>
      </c>
      <c r="G238" s="252"/>
    </row>
    <row r="239" spans="1:60" outlineLevel="1">
      <c r="A239" s="192">
        <v>43</v>
      </c>
      <c r="B239" s="181" t="s">
        <v>242</v>
      </c>
      <c r="C239" s="205" t="s">
        <v>243</v>
      </c>
      <c r="D239" s="183" t="s">
        <v>117</v>
      </c>
      <c r="E239" s="187">
        <v>5.8674200000000001</v>
      </c>
      <c r="F239" s="191">
        <v>219</v>
      </c>
      <c r="G239" s="194">
        <f t="shared" ref="G239:G246" si="0">E239*F239</f>
        <v>1284.96498</v>
      </c>
      <c r="H239" s="173"/>
      <c r="I239" s="173"/>
      <c r="J239" s="173"/>
      <c r="K239" s="173"/>
      <c r="L239" s="173"/>
      <c r="M239" s="173"/>
      <c r="N239" s="173"/>
      <c r="O239" s="173"/>
      <c r="P239" s="173"/>
      <c r="Q239" s="173"/>
      <c r="R239" s="173"/>
      <c r="S239" s="173"/>
      <c r="T239" s="173"/>
      <c r="U239" s="173"/>
      <c r="V239" s="173"/>
      <c r="W239" s="173"/>
      <c r="X239" s="173"/>
      <c r="Y239" s="173"/>
      <c r="Z239" s="173"/>
      <c r="AA239" s="173"/>
      <c r="AB239" s="173"/>
      <c r="AC239" s="173"/>
      <c r="AD239" s="173"/>
      <c r="AE239" s="173"/>
      <c r="AF239" s="173"/>
      <c r="AG239" s="173"/>
      <c r="AH239" s="173"/>
      <c r="AI239" s="173"/>
      <c r="AJ239" s="173"/>
      <c r="AK239" s="173"/>
      <c r="AL239" s="173"/>
      <c r="AM239" s="173"/>
      <c r="AN239" s="173"/>
      <c r="AO239" s="173"/>
      <c r="AP239" s="173"/>
      <c r="AQ239" s="173"/>
      <c r="AR239" s="173"/>
      <c r="AS239" s="173"/>
      <c r="AT239" s="173"/>
      <c r="AU239" s="173"/>
      <c r="AV239" s="173"/>
      <c r="AW239" s="173"/>
      <c r="AX239" s="173"/>
      <c r="AY239" s="173"/>
      <c r="AZ239" s="173"/>
      <c r="BA239" s="173"/>
      <c r="BB239" s="173"/>
      <c r="BC239" s="173"/>
      <c r="BD239" s="173"/>
      <c r="BE239" s="173"/>
      <c r="BF239" s="173"/>
      <c r="BG239" s="173"/>
      <c r="BH239" s="173"/>
    </row>
    <row r="240" spans="1:60" outlineLevel="1">
      <c r="A240" s="192">
        <v>44</v>
      </c>
      <c r="B240" s="181" t="s">
        <v>244</v>
      </c>
      <c r="C240" s="205" t="s">
        <v>245</v>
      </c>
      <c r="D240" s="183" t="s">
        <v>117</v>
      </c>
      <c r="E240" s="187">
        <v>13.201700000000001</v>
      </c>
      <c r="F240" s="191">
        <v>123</v>
      </c>
      <c r="G240" s="194">
        <f t="shared" si="0"/>
        <v>1623.8091000000002</v>
      </c>
      <c r="H240" s="173"/>
      <c r="I240" s="173"/>
      <c r="J240" s="173"/>
      <c r="K240" s="173"/>
      <c r="L240" s="173"/>
      <c r="M240" s="173"/>
      <c r="N240" s="173"/>
      <c r="O240" s="173"/>
      <c r="P240" s="173"/>
      <c r="Q240" s="173"/>
      <c r="R240" s="173"/>
      <c r="S240" s="173"/>
      <c r="T240" s="173"/>
      <c r="U240" s="173"/>
      <c r="V240" s="173"/>
      <c r="W240" s="173"/>
      <c r="X240" s="173"/>
      <c r="Y240" s="173"/>
      <c r="Z240" s="173"/>
      <c r="AA240" s="173"/>
      <c r="AB240" s="173"/>
      <c r="AC240" s="173"/>
      <c r="AD240" s="173"/>
      <c r="AE240" s="173"/>
      <c r="AF240" s="173"/>
      <c r="AG240" s="173"/>
      <c r="AH240" s="173"/>
      <c r="AI240" s="173"/>
      <c r="AJ240" s="173"/>
      <c r="AK240" s="173"/>
      <c r="AL240" s="173"/>
      <c r="AM240" s="173"/>
      <c r="AN240" s="173"/>
      <c r="AO240" s="173"/>
      <c r="AP240" s="173"/>
      <c r="AQ240" s="173"/>
      <c r="AR240" s="173"/>
      <c r="AS240" s="173"/>
      <c r="AT240" s="173"/>
      <c r="AU240" s="173"/>
      <c r="AV240" s="173"/>
      <c r="AW240" s="173"/>
      <c r="AX240" s="173"/>
      <c r="AY240" s="173"/>
      <c r="AZ240" s="173"/>
      <c r="BA240" s="173"/>
      <c r="BB240" s="173"/>
      <c r="BC240" s="173"/>
      <c r="BD240" s="173"/>
      <c r="BE240" s="173"/>
      <c r="BF240" s="173"/>
      <c r="BG240" s="173"/>
      <c r="BH240" s="173"/>
    </row>
    <row r="241" spans="1:60" outlineLevel="1">
      <c r="A241" s="192">
        <v>45</v>
      </c>
      <c r="B241" s="181" t="s">
        <v>246</v>
      </c>
      <c r="C241" s="205" t="s">
        <v>247</v>
      </c>
      <c r="D241" s="183" t="s">
        <v>117</v>
      </c>
      <c r="E241" s="187">
        <v>5.8674200000000001</v>
      </c>
      <c r="F241" s="191">
        <v>237</v>
      </c>
      <c r="G241" s="194">
        <f t="shared" si="0"/>
        <v>1390.57854</v>
      </c>
      <c r="H241" s="173"/>
      <c r="I241" s="173"/>
      <c r="J241" s="173"/>
      <c r="K241" s="173"/>
      <c r="L241" s="173"/>
      <c r="M241" s="173"/>
      <c r="N241" s="173"/>
      <c r="O241" s="173"/>
      <c r="P241" s="173"/>
      <c r="Q241" s="173"/>
      <c r="R241" s="173"/>
      <c r="S241" s="173"/>
      <c r="T241" s="173"/>
      <c r="U241" s="173"/>
      <c r="V241" s="173"/>
      <c r="W241" s="173"/>
      <c r="X241" s="173"/>
      <c r="Y241" s="173"/>
      <c r="Z241" s="173"/>
      <c r="AA241" s="173"/>
      <c r="AB241" s="173"/>
      <c r="AC241" s="173"/>
      <c r="AD241" s="173"/>
      <c r="AE241" s="173"/>
      <c r="AF241" s="173"/>
      <c r="AG241" s="173"/>
      <c r="AH241" s="173"/>
      <c r="AI241" s="173"/>
      <c r="AJ241" s="173"/>
      <c r="AK241" s="173"/>
      <c r="AL241" s="173"/>
      <c r="AM241" s="173"/>
      <c r="AN241" s="173"/>
      <c r="AO241" s="173"/>
      <c r="AP241" s="173"/>
      <c r="AQ241" s="173"/>
      <c r="AR241" s="173"/>
      <c r="AS241" s="173"/>
      <c r="AT241" s="173"/>
      <c r="AU241" s="173"/>
      <c r="AV241" s="173"/>
      <c r="AW241" s="173"/>
      <c r="AX241" s="173"/>
      <c r="AY241" s="173"/>
      <c r="AZ241" s="173"/>
      <c r="BA241" s="173"/>
      <c r="BB241" s="173"/>
      <c r="BC241" s="173"/>
      <c r="BD241" s="173"/>
      <c r="BE241" s="173"/>
      <c r="BF241" s="173"/>
      <c r="BG241" s="173"/>
      <c r="BH241" s="173"/>
    </row>
    <row r="242" spans="1:60" outlineLevel="1">
      <c r="A242" s="192">
        <v>46</v>
      </c>
      <c r="B242" s="181" t="s">
        <v>248</v>
      </c>
      <c r="C242" s="205" t="s">
        <v>249</v>
      </c>
      <c r="D242" s="183" t="s">
        <v>117</v>
      </c>
      <c r="E242" s="187">
        <v>111.48106</v>
      </c>
      <c r="F242" s="191">
        <v>12</v>
      </c>
      <c r="G242" s="194">
        <f t="shared" si="0"/>
        <v>1337.7727199999999</v>
      </c>
      <c r="H242" s="173"/>
      <c r="I242" s="173"/>
      <c r="J242" s="173"/>
      <c r="K242" s="173"/>
      <c r="L242" s="173"/>
      <c r="M242" s="173"/>
      <c r="N242" s="173"/>
      <c r="O242" s="173"/>
      <c r="P242" s="173"/>
      <c r="Q242" s="173"/>
      <c r="R242" s="173"/>
      <c r="S242" s="173"/>
      <c r="T242" s="173"/>
      <c r="U242" s="173"/>
      <c r="V242" s="173"/>
      <c r="W242" s="173"/>
      <c r="X242" s="173"/>
      <c r="Y242" s="173"/>
      <c r="Z242" s="173"/>
      <c r="AA242" s="173"/>
      <c r="AB242" s="173"/>
      <c r="AC242" s="173"/>
      <c r="AD242" s="173"/>
      <c r="AE242" s="173"/>
      <c r="AF242" s="173"/>
      <c r="AG242" s="173"/>
      <c r="AH242" s="173"/>
      <c r="AI242" s="173"/>
      <c r="AJ242" s="173"/>
      <c r="AK242" s="173"/>
      <c r="AL242" s="173"/>
      <c r="AM242" s="173"/>
      <c r="AN242" s="173"/>
      <c r="AO242" s="173"/>
      <c r="AP242" s="173"/>
      <c r="AQ242" s="173"/>
      <c r="AR242" s="173"/>
      <c r="AS242" s="173"/>
      <c r="AT242" s="173"/>
      <c r="AU242" s="173"/>
      <c r="AV242" s="173"/>
      <c r="AW242" s="173"/>
      <c r="AX242" s="173"/>
      <c r="AY242" s="173"/>
      <c r="AZ242" s="173"/>
      <c r="BA242" s="173"/>
      <c r="BB242" s="173"/>
      <c r="BC242" s="173"/>
      <c r="BD242" s="173"/>
      <c r="BE242" s="173"/>
      <c r="BF242" s="173"/>
      <c r="BG242" s="173"/>
      <c r="BH242" s="173"/>
    </row>
    <row r="243" spans="1:60" outlineLevel="1">
      <c r="A243" s="192">
        <v>47</v>
      </c>
      <c r="B243" s="181" t="s">
        <v>250</v>
      </c>
      <c r="C243" s="205" t="s">
        <v>251</v>
      </c>
      <c r="D243" s="183" t="s">
        <v>117</v>
      </c>
      <c r="E243" s="187">
        <v>5.8674200000000001</v>
      </c>
      <c r="F243" s="191">
        <v>187</v>
      </c>
      <c r="G243" s="194">
        <f t="shared" si="0"/>
        <v>1097.2075400000001</v>
      </c>
      <c r="H243" s="173"/>
      <c r="I243" s="173"/>
      <c r="J243" s="173"/>
      <c r="K243" s="173"/>
      <c r="L243" s="173"/>
      <c r="M243" s="173"/>
      <c r="N243" s="173"/>
      <c r="O243" s="173"/>
      <c r="P243" s="173"/>
      <c r="Q243" s="173"/>
      <c r="R243" s="173"/>
      <c r="S243" s="173"/>
      <c r="T243" s="173"/>
      <c r="U243" s="173"/>
      <c r="V243" s="173"/>
      <c r="W243" s="173"/>
      <c r="X243" s="173"/>
      <c r="Y243" s="173"/>
      <c r="Z243" s="173"/>
      <c r="AA243" s="173"/>
      <c r="AB243" s="173"/>
      <c r="AC243" s="173"/>
      <c r="AD243" s="173"/>
      <c r="AE243" s="173"/>
      <c r="AF243" s="173"/>
      <c r="AG243" s="173"/>
      <c r="AH243" s="173"/>
      <c r="AI243" s="173"/>
      <c r="AJ243" s="173"/>
      <c r="AK243" s="173"/>
      <c r="AL243" s="173"/>
      <c r="AM243" s="173"/>
      <c r="AN243" s="173"/>
      <c r="AO243" s="173"/>
      <c r="AP243" s="173"/>
      <c r="AQ243" s="173"/>
      <c r="AR243" s="173"/>
      <c r="AS243" s="173"/>
      <c r="AT243" s="173"/>
      <c r="AU243" s="173"/>
      <c r="AV243" s="173"/>
      <c r="AW243" s="173"/>
      <c r="AX243" s="173"/>
      <c r="AY243" s="173"/>
      <c r="AZ243" s="173"/>
      <c r="BA243" s="173"/>
      <c r="BB243" s="173"/>
      <c r="BC243" s="173"/>
      <c r="BD243" s="173"/>
      <c r="BE243" s="173"/>
      <c r="BF243" s="173"/>
      <c r="BG243" s="173"/>
      <c r="BH243" s="173"/>
    </row>
    <row r="244" spans="1:60" outlineLevel="1">
      <c r="A244" s="192">
        <v>48</v>
      </c>
      <c r="B244" s="181" t="s">
        <v>252</v>
      </c>
      <c r="C244" s="205" t="s">
        <v>253</v>
      </c>
      <c r="D244" s="183" t="s">
        <v>117</v>
      </c>
      <c r="E244" s="187">
        <v>29.337119999999999</v>
      </c>
      <c r="F244" s="191">
        <v>19</v>
      </c>
      <c r="G244" s="194">
        <f t="shared" si="0"/>
        <v>557.40527999999995</v>
      </c>
      <c r="H244" s="173"/>
      <c r="I244" s="173"/>
      <c r="J244" s="173"/>
      <c r="K244" s="173"/>
      <c r="L244" s="173"/>
      <c r="M244" s="173"/>
      <c r="N244" s="173"/>
      <c r="O244" s="173"/>
      <c r="P244" s="173"/>
      <c r="Q244" s="173"/>
      <c r="R244" s="173"/>
      <c r="S244" s="173"/>
      <c r="T244" s="173"/>
      <c r="U244" s="173"/>
      <c r="V244" s="173"/>
      <c r="W244" s="173"/>
      <c r="X244" s="173"/>
      <c r="Y244" s="173"/>
      <c r="Z244" s="173"/>
      <c r="AA244" s="173"/>
      <c r="AB244" s="173"/>
      <c r="AC244" s="173"/>
      <c r="AD244" s="173"/>
      <c r="AE244" s="173"/>
      <c r="AF244" s="173"/>
      <c r="AG244" s="173"/>
      <c r="AH244" s="173"/>
      <c r="AI244" s="173"/>
      <c r="AJ244" s="173"/>
      <c r="AK244" s="173"/>
      <c r="AL244" s="173"/>
      <c r="AM244" s="173"/>
      <c r="AN244" s="173"/>
      <c r="AO244" s="173"/>
      <c r="AP244" s="173"/>
      <c r="AQ244" s="173"/>
      <c r="AR244" s="173"/>
      <c r="AS244" s="173"/>
      <c r="AT244" s="173"/>
      <c r="AU244" s="173"/>
      <c r="AV244" s="173"/>
      <c r="AW244" s="173"/>
      <c r="AX244" s="173"/>
      <c r="AY244" s="173"/>
      <c r="AZ244" s="173"/>
      <c r="BA244" s="173"/>
      <c r="BB244" s="173"/>
      <c r="BC244" s="173"/>
      <c r="BD244" s="173"/>
      <c r="BE244" s="173"/>
      <c r="BF244" s="173"/>
      <c r="BG244" s="173"/>
      <c r="BH244" s="173"/>
    </row>
    <row r="245" spans="1:60" outlineLevel="1">
      <c r="A245" s="192">
        <v>49</v>
      </c>
      <c r="B245" s="181" t="s">
        <v>254</v>
      </c>
      <c r="C245" s="205" t="s">
        <v>255</v>
      </c>
      <c r="D245" s="183" t="s">
        <v>117</v>
      </c>
      <c r="E245" s="187">
        <v>5.8674200000000001</v>
      </c>
      <c r="F245" s="191">
        <v>109</v>
      </c>
      <c r="G245" s="194">
        <f t="shared" si="0"/>
        <v>639.54877999999997</v>
      </c>
      <c r="H245" s="173"/>
      <c r="I245" s="173"/>
      <c r="J245" s="173"/>
      <c r="K245" s="173"/>
      <c r="L245" s="173"/>
      <c r="M245" s="173"/>
      <c r="N245" s="173"/>
      <c r="O245" s="173"/>
      <c r="P245" s="173"/>
      <c r="Q245" s="173"/>
      <c r="R245" s="173"/>
      <c r="S245" s="173"/>
      <c r="T245" s="173"/>
      <c r="U245" s="173"/>
      <c r="V245" s="173"/>
      <c r="W245" s="173"/>
      <c r="X245" s="173"/>
      <c r="Y245" s="173"/>
      <c r="Z245" s="173"/>
      <c r="AA245" s="173"/>
      <c r="AB245" s="173"/>
      <c r="AC245" s="173"/>
      <c r="AD245" s="173"/>
      <c r="AE245" s="173"/>
      <c r="AF245" s="173"/>
      <c r="AG245" s="173"/>
      <c r="AH245" s="173"/>
      <c r="AI245" s="173"/>
      <c r="AJ245" s="173"/>
      <c r="AK245" s="173"/>
      <c r="AL245" s="173"/>
      <c r="AM245" s="173"/>
      <c r="AN245" s="173"/>
      <c r="AO245" s="173"/>
      <c r="AP245" s="173"/>
      <c r="AQ245" s="173"/>
      <c r="AR245" s="173"/>
      <c r="AS245" s="173"/>
      <c r="AT245" s="173"/>
      <c r="AU245" s="173"/>
      <c r="AV245" s="173"/>
      <c r="AW245" s="173"/>
      <c r="AX245" s="173"/>
      <c r="AY245" s="173"/>
      <c r="AZ245" s="173"/>
      <c r="BA245" s="173"/>
      <c r="BB245" s="173"/>
      <c r="BC245" s="173"/>
      <c r="BD245" s="173"/>
      <c r="BE245" s="173"/>
      <c r="BF245" s="173"/>
      <c r="BG245" s="173"/>
      <c r="BH245" s="173"/>
    </row>
    <row r="246" spans="1:60" ht="13.5" outlineLevel="1" thickBot="1">
      <c r="A246" s="199">
        <v>50</v>
      </c>
      <c r="B246" s="200" t="s">
        <v>256</v>
      </c>
      <c r="C246" s="209" t="s">
        <v>257</v>
      </c>
      <c r="D246" s="201" t="s">
        <v>117</v>
      </c>
      <c r="E246" s="202">
        <v>5.8674200000000001</v>
      </c>
      <c r="F246" s="203">
        <v>450</v>
      </c>
      <c r="G246" s="204">
        <f t="shared" si="0"/>
        <v>2640.3389999999999</v>
      </c>
      <c r="H246" s="173"/>
      <c r="I246" s="173"/>
      <c r="J246" s="173"/>
      <c r="K246" s="173"/>
      <c r="L246" s="173"/>
      <c r="M246" s="173"/>
      <c r="N246" s="173"/>
      <c r="O246" s="173"/>
      <c r="P246" s="173"/>
      <c r="Q246" s="173"/>
      <c r="R246" s="173"/>
      <c r="S246" s="173"/>
      <c r="T246" s="173"/>
      <c r="U246" s="173"/>
      <c r="V246" s="173"/>
      <c r="W246" s="173"/>
      <c r="X246" s="173"/>
      <c r="Y246" s="173"/>
      <c r="Z246" s="173"/>
      <c r="AA246" s="173"/>
      <c r="AB246" s="173"/>
      <c r="AC246" s="173"/>
      <c r="AD246" s="173"/>
      <c r="AE246" s="173"/>
      <c r="AF246" s="173"/>
      <c r="AG246" s="173"/>
      <c r="AH246" s="173"/>
      <c r="AI246" s="173"/>
      <c r="AJ246" s="173"/>
      <c r="AK246" s="173"/>
      <c r="AL246" s="173"/>
      <c r="AM246" s="173"/>
      <c r="AN246" s="173"/>
      <c r="AO246" s="173"/>
      <c r="AP246" s="173"/>
      <c r="AQ246" s="173"/>
      <c r="AR246" s="173"/>
      <c r="AS246" s="173"/>
      <c r="AT246" s="173"/>
      <c r="AU246" s="173"/>
      <c r="AV246" s="173"/>
      <c r="AW246" s="173"/>
      <c r="AX246" s="173"/>
      <c r="AY246" s="173"/>
      <c r="AZ246" s="173"/>
      <c r="BA246" s="173"/>
      <c r="BB246" s="173"/>
      <c r="BC246" s="173"/>
      <c r="BD246" s="173"/>
      <c r="BE246" s="173"/>
      <c r="BF246" s="173"/>
      <c r="BG246" s="173"/>
      <c r="BH246" s="173"/>
    </row>
    <row r="247" spans="1:60">
      <c r="AK247">
        <f>SUM(AK1:AK246)</f>
        <v>0</v>
      </c>
      <c r="AL247">
        <f>SUM(AL1:AL246)</f>
        <v>0</v>
      </c>
    </row>
  </sheetData>
  <mergeCells count="19">
    <mergeCell ref="F53:G53"/>
    <mergeCell ref="F101:G101"/>
    <mergeCell ref="F109:G109"/>
    <mergeCell ref="A1:G1"/>
    <mergeCell ref="C2:G2"/>
    <mergeCell ref="C3:G3"/>
    <mergeCell ref="C4:G4"/>
    <mergeCell ref="F7:G7"/>
    <mergeCell ref="F10:G10"/>
    <mergeCell ref="F117:G117"/>
    <mergeCell ref="F133:G133"/>
    <mergeCell ref="F238:G238"/>
    <mergeCell ref="F174:G174"/>
    <mergeCell ref="F183:G183"/>
    <mergeCell ref="F192:G192"/>
    <mergeCell ref="F205:G205"/>
    <mergeCell ref="F222:G222"/>
    <mergeCell ref="F234:G234"/>
    <mergeCell ref="F172:G172"/>
  </mergeCells>
  <phoneticPr fontId="15" type="noConversion"/>
  <pageMargins left="0.59055118110236227" right="0.39370078740157483" top="0.59055118110236227" bottom="0.98425196850393704" header="0.19685039370078741" footer="0.51181102362204722"/>
  <pageSetup paperSize="9" scale="85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uzivatel</cp:lastModifiedBy>
  <cp:lastPrinted>2013-06-20T12:05:20Z</cp:lastPrinted>
  <dcterms:created xsi:type="dcterms:W3CDTF">2007-08-08T05:50:21Z</dcterms:created>
  <dcterms:modified xsi:type="dcterms:W3CDTF">2013-06-20T12:05:23Z</dcterms:modified>
</cp:coreProperties>
</file>